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аздел 4 Доходы" sheetId="1" r:id="rId1"/>
    <sheet name="Раздел 4 Мун зад 737 (4)" sheetId="2" r:id="rId2"/>
    <sheet name="Раздел 4 Иные цели 737 (5)" sheetId="3" r:id="rId3"/>
    <sheet name="Раздел 4 Платн усл 737 (2)" sheetId="4" r:id="rId4"/>
  </sheets>
  <definedNames>
    <definedName name="_xlnm.Print_Titles" localSheetId="0">'Раздел 4 Доходы'!$6:$9</definedName>
    <definedName name="_xlnm.Print_Titles" localSheetId="2">'Раздел 4 Иные цели 737 (5)'!$4:$7</definedName>
    <definedName name="_xlnm.Print_Titles" localSheetId="1">'Раздел 4 Мун зад 737 (4)'!$4:$7</definedName>
    <definedName name="_xlnm.Print_Titles" localSheetId="3">'Раздел 4 Платн усл 737 (2)'!$4:$6</definedName>
    <definedName name="_xlnm.Print_Area" localSheetId="0">'Раздел 4 Доходы'!$A$1:$H$19</definedName>
    <definedName name="_xlnm.Print_Area" localSheetId="2">'Раздел 4 Иные цели 737 (5)'!$A$1:$Q$26</definedName>
    <definedName name="_xlnm.Print_Area" localSheetId="3">'Раздел 4 Платн усл 737 (2)'!$A$1:$M$41</definedName>
  </definedNames>
  <calcPr fullCalcOnLoad="1"/>
</workbook>
</file>

<file path=xl/sharedStrings.xml><?xml version="1.0" encoding="utf-8"?>
<sst xmlns="http://schemas.openxmlformats.org/spreadsheetml/2006/main" count="232" uniqueCount="129">
  <si>
    <t>из них:</t>
  </si>
  <si>
    <t>IV.  Показатели по поступлениям и выплатам муниципального бюджетного учреждения на очередной финансовый год</t>
  </si>
  <si>
    <t>Наименование показателя</t>
  </si>
  <si>
    <t>КОСГУ</t>
  </si>
  <si>
    <t>в том числе</t>
  </si>
  <si>
    <t>Остаток средств на начало планируемого года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</si>
  <si>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</si>
  <si>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</si>
  <si>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</si>
  <si>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</si>
  <si>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</si>
  <si>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отопление</t>
  </si>
  <si>
    <t>электроэнергия</t>
  </si>
  <si>
    <t>водоснабжение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</si>
  <si>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</si>
  <si>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</si>
  <si>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</si>
  <si>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</si>
  <si>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</si>
  <si>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тел.__________________</t>
  </si>
  <si>
    <t>“_______”   _________________20______г.</t>
  </si>
  <si>
    <t>Всего</t>
  </si>
  <si>
    <t>№                       п/п</t>
  </si>
  <si>
    <t>ПОСТУПЛЕНИЯ, всего:</t>
  </si>
  <si>
    <t>1.1</t>
  </si>
  <si>
    <t>1.2</t>
  </si>
  <si>
    <t>Субсидии на иные цели</t>
  </si>
  <si>
    <t>1.3</t>
  </si>
  <si>
    <t>2</t>
  </si>
  <si>
    <t>Субсидии на выполнение муниципального задания</t>
  </si>
  <si>
    <t>Планируемый остаток средств на конец планируемого года</t>
  </si>
  <si>
    <t xml:space="preserve">Доходы от предпринимательской и иной приносящей доход деятельности </t>
  </si>
  <si>
    <t>Х</t>
  </si>
  <si>
    <t>3</t>
  </si>
  <si>
    <t xml:space="preserve"> - другие категории работников</t>
  </si>
  <si>
    <t xml:space="preserve">Увеличение стоимости материальных запасов </t>
  </si>
  <si>
    <t>средства местного бюджета</t>
  </si>
  <si>
    <t>Выплаты за счет поступлений от предпринимательской и иной прносящей доход деятельности - ВСЕГО</t>
  </si>
  <si>
    <t>2.3.</t>
  </si>
  <si>
    <t xml:space="preserve">Выплаты за счет поступлений от предпринимательской и иной прносящей доход деятельности </t>
  </si>
  <si>
    <t xml:space="preserve">                                                                                                                  (подпись)                                (расшифровка подписи)</t>
  </si>
  <si>
    <t>2.1.</t>
  </si>
  <si>
    <t>2.2.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</si>
  <si>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</si>
  <si>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</si>
  <si>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</si>
  <si>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</si>
  <si>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</si>
  <si>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</si>
  <si>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</si>
  <si>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</si>
  <si>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</si>
  <si>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</si>
  <si>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</si>
  <si>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</si>
  <si>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</si>
  <si>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</si>
  <si>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</si>
  <si>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</si>
  <si>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</si>
  <si>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</si>
  <si>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</si>
  <si>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</si>
  <si>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</si>
  <si>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</si>
  <si>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</si>
  <si>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</t>
  </si>
  <si>
    <t>4.1.</t>
  </si>
  <si>
    <t>4.2.</t>
  </si>
  <si>
    <t>4.3.</t>
  </si>
  <si>
    <t>4.4.</t>
  </si>
  <si>
    <t>4.5.</t>
  </si>
  <si>
    <t>4.6.</t>
  </si>
  <si>
    <t>4.8.</t>
  </si>
  <si>
    <t>4.9.</t>
  </si>
  <si>
    <t>4.10.</t>
  </si>
  <si>
    <t>4.11.</t>
  </si>
  <si>
    <t xml:space="preserve">Услуги связи </t>
  </si>
  <si>
    <t xml:space="preserve">Пособия по социальной помощи населению </t>
  </si>
  <si>
    <t xml:space="preserve">Увеличение стоимости основных средств </t>
  </si>
  <si>
    <t>3.</t>
  </si>
  <si>
    <t>4.7.</t>
  </si>
  <si>
    <t>4.12.</t>
  </si>
  <si>
    <t>11=12+13</t>
  </si>
  <si>
    <t>Средства областного бюджета, итого</t>
  </si>
  <si>
    <t>средства федерального бюджета, итого</t>
  </si>
  <si>
    <t>Выплаты, связанные с финансовым обеспечением муниципального задания, ВСЕГО</t>
  </si>
  <si>
    <t>Заработная плата, итого</t>
  </si>
  <si>
    <t>Начисления на выплаты по оплате труда, итого</t>
  </si>
  <si>
    <t>Коммунальные услуги, итого</t>
  </si>
  <si>
    <t>Выплаты за счет субсидии на иные цели ВСЕГО</t>
  </si>
  <si>
    <t>5.13.</t>
  </si>
  <si>
    <t>м.п.</t>
  </si>
  <si>
    <t>Выплаты за счет субсидии на иные цели (целевые субсидии)</t>
  </si>
  <si>
    <t>средства местного бюджета, итого</t>
  </si>
  <si>
    <t>5=6+7</t>
  </si>
  <si>
    <t>8=9+10</t>
  </si>
  <si>
    <t xml:space="preserve">Прочие выплаты </t>
  </si>
  <si>
    <t>2. Выплаты, связанные с финансовым обеспечением муниципального задания</t>
  </si>
  <si>
    <t>1. Доходы</t>
  </si>
  <si>
    <t xml:space="preserve"> - педагогические работники</t>
  </si>
  <si>
    <t>субвенция на выплату вознаграждения за выполнение функций классного руководителя</t>
  </si>
  <si>
    <t xml:space="preserve">субвенция на частичную компенсацию стоимости питания </t>
  </si>
  <si>
    <t>субвенция на компенсацию проезда к месту учебы и обратно</t>
  </si>
  <si>
    <t>6=7+8+…+13</t>
  </si>
  <si>
    <t>ремонтные работы</t>
  </si>
  <si>
    <t xml:space="preserve">субсидия на внедрение современных образовательных технологий  </t>
  </si>
  <si>
    <t>субсидия на обеспечение подвоза учащихся к месту обучения</t>
  </si>
  <si>
    <t>субсидия на организацию отдыха детей</t>
  </si>
  <si>
    <t>выплаты за счет платных образовательных услуг</t>
  </si>
  <si>
    <t>выплаты за счет поступлений от родительской платы за присмотр и уход</t>
  </si>
  <si>
    <t>выплаты за счет поступлений от родительской платы на питание и организацию отдыха</t>
  </si>
  <si>
    <t>выплаты за счет иной, приносящей доход деятельности (аренда, добровольные пожертвования и т. д.)</t>
  </si>
  <si>
    <t>в рублях</t>
  </si>
  <si>
    <t>средства от предпринипмательской и иной приносящей доход деятельности</t>
  </si>
  <si>
    <t>Средства местного бюджета</t>
  </si>
  <si>
    <t>средства областного бюджета</t>
  </si>
  <si>
    <t>средства федерального бюджета</t>
  </si>
  <si>
    <t>4=5+6+14</t>
  </si>
  <si>
    <t>4=5+8+11+14</t>
  </si>
  <si>
    <t>14=15+16</t>
  </si>
  <si>
    <t>14=15+16+17</t>
  </si>
  <si>
    <t>9=10+11+12+13</t>
  </si>
  <si>
    <t>Всего за счет остатков на начало планируемого года</t>
  </si>
  <si>
    <r>
      <t xml:space="preserve">Руководитель учреждения                                                            __________________        </t>
    </r>
    <r>
      <rPr>
        <u val="single"/>
        <sz val="12"/>
        <rFont val="Times New Roman"/>
        <family val="1"/>
      </rPr>
      <t>___С.В. Егорова____________________</t>
    </r>
  </si>
  <si>
    <r>
      <t xml:space="preserve">Главный бухгалтер                                                                        __________________         </t>
    </r>
    <r>
      <rPr>
        <u val="single"/>
        <sz val="12"/>
        <rFont val="Times New Roman"/>
        <family val="1"/>
      </rPr>
      <t>_____Н.Л. Дрокова__________________</t>
    </r>
  </si>
  <si>
    <r>
      <t xml:space="preserve">Ответственный исполнитель                                                         _________________           </t>
    </r>
    <r>
      <rPr>
        <u val="single"/>
        <sz val="12"/>
        <rFont val="Times New Roman"/>
        <family val="1"/>
      </rPr>
      <t>_____Н.Л. Дрокова__________________</t>
    </r>
    <r>
      <rPr>
        <sz val="12"/>
        <rFont val="Times New Roman"/>
        <family val="1"/>
      </rPr>
      <t xml:space="preserve">           </t>
    </r>
  </si>
  <si>
    <t>4=5+6+7+8+9</t>
  </si>
  <si>
    <t>субвенция на обеспечение гос. гарантий  прав граждан на получение образования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</si>
</sst>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#,##0.00&quot;р.&quot;"/>
    <numFmt numFmtId="195" formatCode="0.0"/>
    <numFmt numFmtId="196" formatCode="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4" fontId="2" fillId="0" borderId="11" xfId="0" applyNumberFormat="1" applyFont="1" applyBorder="1" applyAlignment="1">
      <alignment horizontal="right" vertical="top" wrapText="1"/>
    </xf>
    <xf numFmtId="193" fontId="1" fillId="0" borderId="11" xfId="0" applyNumberFormat="1" applyFont="1" applyBorder="1" applyAlignment="1">
      <alignment horizontal="right" vertical="top" wrapText="1"/>
    </xf>
    <xf numFmtId="193" fontId="1" fillId="0" borderId="16" xfId="0" applyNumberFormat="1" applyFont="1" applyBorder="1" applyAlignment="1">
      <alignment horizontal="right" vertical="top" wrapText="1"/>
    </xf>
    <xf numFmtId="193" fontId="2" fillId="0" borderId="16" xfId="0" applyNumberFormat="1" applyFont="1" applyBorder="1" applyAlignment="1">
      <alignment horizontal="right" vertical="top" wrapText="1"/>
    </xf>
    <xf numFmtId="193" fontId="2" fillId="0" borderId="11" xfId="0" applyNumberFormat="1" applyFont="1" applyBorder="1" applyAlignment="1">
      <alignment horizontal="center" vertical="center" wrapText="1"/>
    </xf>
    <xf numFmtId="193" fontId="2" fillId="0" borderId="16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0" fillId="33" borderId="0" xfId="0" applyFill="1" applyAlignment="1">
      <alignment/>
    </xf>
    <xf numFmtId="4" fontId="1" fillId="0" borderId="15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/>
    </xf>
    <xf numFmtId="0" fontId="0" fillId="0" borderId="0" xfId="0" applyFont="1" applyAlignment="1">
      <alignment horizontal="left"/>
    </xf>
    <xf numFmtId="4" fontId="1" fillId="0" borderId="18" xfId="0" applyNumberFormat="1" applyFont="1" applyBorder="1" applyAlignment="1">
      <alignment horizontal="right" vertical="top" wrapText="1"/>
    </xf>
    <xf numFmtId="4" fontId="2" fillId="34" borderId="11" xfId="0" applyNumberFormat="1" applyFont="1" applyFill="1" applyBorder="1" applyAlignment="1">
      <alignment horizontal="right" vertical="top" wrapText="1"/>
    </xf>
    <xf numFmtId="4" fontId="2" fillId="34" borderId="15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4" fontId="2" fillId="34" borderId="19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93" fontId="2" fillId="34" borderId="11" xfId="0" applyNumberFormat="1" applyFont="1" applyFill="1" applyBorder="1" applyAlignment="1">
      <alignment horizontal="right" vertical="top" wrapText="1"/>
    </xf>
    <xf numFmtId="193" fontId="1" fillId="34" borderId="11" xfId="0" applyNumberFormat="1" applyFont="1" applyFill="1" applyBorder="1" applyAlignment="1">
      <alignment horizontal="right" vertical="top" wrapText="1"/>
    </xf>
    <xf numFmtId="193" fontId="2" fillId="34" borderId="16" xfId="0" applyNumberFormat="1" applyFont="1" applyFill="1" applyBorder="1" applyAlignment="1">
      <alignment horizontal="right" vertical="top" wrapText="1"/>
    </xf>
    <xf numFmtId="4" fontId="1" fillId="34" borderId="19" xfId="0" applyNumberFormat="1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vertical="center" textRotation="90" wrapText="1"/>
    </xf>
    <xf numFmtId="0" fontId="3" fillId="35" borderId="11" xfId="0" applyFont="1" applyFill="1" applyBorder="1" applyAlignment="1">
      <alignment horizontal="center" vertical="center" textRotation="90" wrapText="1"/>
    </xf>
    <xf numFmtId="0" fontId="7" fillId="35" borderId="11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 wrapText="1"/>
    </xf>
    <xf numFmtId="0" fontId="1" fillId="35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12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4" fontId="1" fillId="34" borderId="11" xfId="0" applyNumberFormat="1" applyFont="1" applyFill="1" applyBorder="1" applyAlignment="1">
      <alignment horizontal="right" vertical="top" wrapText="1"/>
    </xf>
    <xf numFmtId="4" fontId="0" fillId="34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0" borderId="15" xfId="0" applyNumberFormat="1" applyFont="1" applyBorder="1" applyAlignment="1">
      <alignment horizontal="right" vertical="top" wrapText="1"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3" fillId="0" borderId="16" xfId="0" applyFont="1" applyBorder="1" applyAlignment="1">
      <alignment vertical="center" textRotation="90" wrapText="1"/>
    </xf>
    <xf numFmtId="4" fontId="2" fillId="34" borderId="16" xfId="0" applyNumberFormat="1" applyFont="1" applyFill="1" applyBorder="1" applyAlignment="1">
      <alignment horizontal="right" vertical="top" wrapText="1"/>
    </xf>
    <xf numFmtId="4" fontId="2" fillId="34" borderId="20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193" fontId="2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top" wrapText="1"/>
    </xf>
    <xf numFmtId="39" fontId="2" fillId="0" borderId="11" xfId="0" applyNumberFormat="1" applyFont="1" applyBorder="1" applyAlignment="1">
      <alignment horizontal="right" vertical="top" wrapText="1"/>
    </xf>
    <xf numFmtId="39" fontId="2" fillId="0" borderId="11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textRotation="90" wrapText="1"/>
    </xf>
    <xf numFmtId="2" fontId="7" fillId="0" borderId="11" xfId="0" applyNumberFormat="1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textRotation="90" wrapText="1"/>
    </xf>
    <xf numFmtId="0" fontId="7" fillId="35" borderId="11" xfId="0" applyFont="1" applyFill="1" applyBorder="1" applyAlignment="1">
      <alignment horizontal="center" vertical="center" textRotation="90" wrapText="1"/>
    </xf>
    <xf numFmtId="0" fontId="7" fillId="35" borderId="31" xfId="0" applyFont="1" applyFill="1" applyBorder="1" applyAlignment="1">
      <alignment horizontal="center" vertical="center" textRotation="90" wrapText="1"/>
    </xf>
    <xf numFmtId="0" fontId="7" fillId="35" borderId="19" xfId="0" applyFont="1" applyFill="1" applyBorder="1" applyAlignment="1">
      <alignment horizontal="center" vertical="center" textRotation="90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4" fillId="35" borderId="11" xfId="0" applyFont="1" applyFill="1" applyBorder="1" applyAlignment="1">
      <alignment horizontal="center" vertical="center" wrapText="1"/>
    </xf>
    <xf numFmtId="2" fontId="7" fillId="35" borderId="26" xfId="0" applyNumberFormat="1" applyFont="1" applyFill="1" applyBorder="1" applyAlignment="1">
      <alignment horizontal="center" vertical="center" textRotation="90" wrapText="1"/>
    </xf>
    <xf numFmtId="2" fontId="7" fillId="35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5" fillId="35" borderId="2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75" zoomScaleNormal="75" zoomScaleSheetLayoutView="75" workbookViewId="0" topLeftCell="A1">
      <selection activeCell="D11" sqref="D11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8.28125" style="0" customWidth="1"/>
    <col min="5" max="6" width="21.28125" style="0" customWidth="1"/>
    <col min="7" max="7" width="22.8515625" style="0" customWidth="1"/>
    <col min="8" max="8" width="20.28125" style="0" customWidth="1"/>
  </cols>
  <sheetData>
    <row r="2" spans="1:8" ht="24.75" customHeight="1">
      <c r="A2" s="116" t="s">
        <v>1</v>
      </c>
      <c r="B2" s="117"/>
      <c r="C2" s="117"/>
      <c r="D2" s="117"/>
      <c r="E2" s="117"/>
      <c r="F2" s="117"/>
      <c r="G2" s="117"/>
      <c r="H2" s="117"/>
    </row>
    <row r="3" spans="1:8" ht="15.75">
      <c r="A3" s="13"/>
      <c r="B3" s="12"/>
      <c r="C3" s="12"/>
      <c r="D3" s="12"/>
      <c r="E3" s="12"/>
      <c r="F3" s="12"/>
      <c r="G3" s="12"/>
      <c r="H3" s="12"/>
    </row>
    <row r="4" spans="1:14" ht="15.75">
      <c r="A4" s="112" t="s">
        <v>99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8" ht="16.5" thickBot="1">
      <c r="A5" s="2"/>
      <c r="H5" t="s">
        <v>113</v>
      </c>
    </row>
    <row r="6" spans="1:8" ht="15">
      <c r="A6" s="123" t="s">
        <v>22</v>
      </c>
      <c r="B6" s="110" t="s">
        <v>2</v>
      </c>
      <c r="C6" s="110" t="s">
        <v>3</v>
      </c>
      <c r="D6" s="114" t="s">
        <v>21</v>
      </c>
      <c r="E6" s="121" t="s">
        <v>4</v>
      </c>
      <c r="F6" s="121"/>
      <c r="G6" s="121"/>
      <c r="H6" s="122"/>
    </row>
    <row r="7" spans="1:8" ht="15" customHeight="1">
      <c r="A7" s="124"/>
      <c r="B7" s="111"/>
      <c r="C7" s="111"/>
      <c r="D7" s="115"/>
      <c r="E7" s="118" t="s">
        <v>36</v>
      </c>
      <c r="F7" s="118" t="s">
        <v>114</v>
      </c>
      <c r="G7" s="120" t="s">
        <v>84</v>
      </c>
      <c r="H7" s="119" t="s">
        <v>85</v>
      </c>
    </row>
    <row r="8" spans="1:8" ht="78" customHeight="1">
      <c r="A8" s="124"/>
      <c r="B8" s="111"/>
      <c r="C8" s="111"/>
      <c r="D8" s="115"/>
      <c r="E8" s="118"/>
      <c r="F8" s="118"/>
      <c r="G8" s="120"/>
      <c r="H8" s="119"/>
    </row>
    <row r="9" spans="1:8" s="17" customFormat="1" ht="1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25">
        <v>8</v>
      </c>
    </row>
    <row r="10" spans="1:8" ht="21.75" customHeight="1">
      <c r="A10" s="27"/>
      <c r="B10" s="5" t="s">
        <v>5</v>
      </c>
      <c r="C10" s="6" t="s">
        <v>32</v>
      </c>
      <c r="D10" s="70">
        <f>E10+F10+G10+H10</f>
        <v>62622.34</v>
      </c>
      <c r="E10" s="107"/>
      <c r="F10" s="41">
        <v>6600</v>
      </c>
      <c r="G10" s="104">
        <v>56022.34</v>
      </c>
      <c r="H10" s="42"/>
    </row>
    <row r="11" spans="1:8" ht="18.75" customHeight="1">
      <c r="A11" s="28">
        <v>1</v>
      </c>
      <c r="B11" s="26" t="s">
        <v>23</v>
      </c>
      <c r="C11" s="6" t="s">
        <v>32</v>
      </c>
      <c r="D11" s="70">
        <f>E11+F11+G11+H11</f>
        <v>53172580</v>
      </c>
      <c r="E11" s="70">
        <f>E13+E14</f>
        <v>6059880</v>
      </c>
      <c r="F11" s="70">
        <f>F15</f>
        <v>1077000</v>
      </c>
      <c r="G11" s="70">
        <f>G13+G14</f>
        <v>46035700</v>
      </c>
      <c r="H11" s="72">
        <f>H13+H14</f>
        <v>0</v>
      </c>
    </row>
    <row r="12" spans="1:8" ht="17.25" customHeight="1">
      <c r="A12" s="27"/>
      <c r="B12" s="5" t="s">
        <v>6</v>
      </c>
      <c r="C12" s="6"/>
      <c r="D12" s="71"/>
      <c r="E12" s="41"/>
      <c r="F12" s="41"/>
      <c r="G12" s="41"/>
      <c r="H12" s="42"/>
    </row>
    <row r="13" spans="1:8" ht="22.5" customHeight="1">
      <c r="A13" s="7" t="s">
        <v>24</v>
      </c>
      <c r="B13" s="5" t="s">
        <v>29</v>
      </c>
      <c r="C13" s="6" t="s">
        <v>32</v>
      </c>
      <c r="D13" s="70">
        <f>E13+G13+H13</f>
        <v>52095580</v>
      </c>
      <c r="E13" s="108">
        <v>6059880</v>
      </c>
      <c r="F13" s="44" t="s">
        <v>32</v>
      </c>
      <c r="G13" s="108">
        <v>46035700</v>
      </c>
      <c r="H13" s="43"/>
    </row>
    <row r="14" spans="1:8" ht="21" customHeight="1">
      <c r="A14" s="7" t="s">
        <v>25</v>
      </c>
      <c r="B14" s="5" t="s">
        <v>26</v>
      </c>
      <c r="C14" s="6" t="s">
        <v>32</v>
      </c>
      <c r="D14" s="70">
        <f>E14+G14+H14</f>
        <v>0</v>
      </c>
      <c r="E14" s="106"/>
      <c r="F14" s="44" t="s">
        <v>32</v>
      </c>
      <c r="G14" s="106"/>
      <c r="H14" s="45"/>
    </row>
    <row r="15" spans="1:8" ht="32.25" customHeight="1">
      <c r="A15" s="7" t="s">
        <v>27</v>
      </c>
      <c r="B15" s="5" t="s">
        <v>31</v>
      </c>
      <c r="C15" s="6" t="s">
        <v>32</v>
      </c>
      <c r="D15" s="70">
        <f>F15</f>
        <v>1077000</v>
      </c>
      <c r="E15" s="44" t="s">
        <v>32</v>
      </c>
      <c r="F15" s="109">
        <v>1077000</v>
      </c>
      <c r="G15" s="44" t="s">
        <v>32</v>
      </c>
      <c r="H15" s="45" t="s">
        <v>32</v>
      </c>
    </row>
  </sheetData>
  <sheetProtection/>
  <mergeCells count="11">
    <mergeCell ref="F7:F8"/>
    <mergeCell ref="C6:C8"/>
    <mergeCell ref="A4:N4"/>
    <mergeCell ref="D6:D8"/>
    <mergeCell ref="A2:H2"/>
    <mergeCell ref="E7:E8"/>
    <mergeCell ref="H7:H8"/>
    <mergeCell ref="G7:G8"/>
    <mergeCell ref="E6:H6"/>
    <mergeCell ref="A6:A8"/>
    <mergeCell ref="B6:B8"/>
  </mergeCells>
  <printOptions/>
  <pageMargins left="0.1968503937007874" right="0.1968503937007874" top="0.1968503937007874" bottom="0.1968503937007874" header="0.1968503937007874" footer="0.2362204724409449"/>
  <pageSetup horizontalDpi="600" verticalDpi="600" orientation="landscape" paperSize="9" scale="84" r:id="rId1"/>
  <colBreaks count="1" manualBreakCount="1">
    <brk id="8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zoomScale="75" zoomScaleNormal="75" zoomScaleSheetLayoutView="59" workbookViewId="0" topLeftCell="B1">
      <selection activeCell="D23" sqref="D23:D32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6.7109375" style="0" customWidth="1"/>
    <col min="5" max="5" width="12.8515625" style="37" customWidth="1"/>
    <col min="6" max="6" width="14.00390625" style="0" customWidth="1"/>
    <col min="7" max="7" width="15.8515625" style="0" customWidth="1"/>
    <col min="8" max="8" width="16.28125" style="0" customWidth="1"/>
    <col min="9" max="9" width="13.00390625" style="0" customWidth="1"/>
    <col min="10" max="10" width="13.421875" style="0" customWidth="1"/>
    <col min="11" max="11" width="11.7109375" style="0" customWidth="1"/>
    <col min="12" max="12" width="12.421875" style="0" customWidth="1"/>
    <col min="13" max="13" width="11.421875" style="0" customWidth="1"/>
    <col min="14" max="14" width="10.8515625" style="0" customWidth="1"/>
    <col min="15" max="15" width="11.7109375" style="0" customWidth="1"/>
    <col min="16" max="16" width="12.421875" style="0" customWidth="1"/>
  </cols>
  <sheetData>
    <row r="2" spans="1:14" ht="15.75">
      <c r="A2" s="112" t="s">
        <v>98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51"/>
    </row>
    <row r="3" spans="1:16" ht="16.5" thickBot="1">
      <c r="A3" s="2"/>
      <c r="P3" t="s">
        <v>113</v>
      </c>
    </row>
    <row r="4" spans="1:16" ht="15">
      <c r="A4" s="127" t="s">
        <v>22</v>
      </c>
      <c r="B4" s="132" t="s">
        <v>2</v>
      </c>
      <c r="C4" s="121" t="s">
        <v>3</v>
      </c>
      <c r="D4" s="121" t="s">
        <v>21</v>
      </c>
      <c r="E4" s="121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6" ht="15" customHeight="1">
      <c r="A5" s="128"/>
      <c r="B5" s="133"/>
      <c r="C5" s="134"/>
      <c r="D5" s="134"/>
      <c r="E5" s="135" t="s">
        <v>115</v>
      </c>
      <c r="F5" s="125" t="s">
        <v>84</v>
      </c>
      <c r="G5" s="129" t="s">
        <v>4</v>
      </c>
      <c r="H5" s="130"/>
      <c r="I5" s="130"/>
      <c r="J5" s="130"/>
      <c r="K5" s="130"/>
      <c r="L5" s="130"/>
      <c r="M5" s="131"/>
      <c r="N5" s="125" t="s">
        <v>5</v>
      </c>
      <c r="O5" s="129" t="s">
        <v>4</v>
      </c>
      <c r="P5" s="137"/>
    </row>
    <row r="6" spans="1:16" ht="78" customHeight="1">
      <c r="A6" s="128"/>
      <c r="B6" s="133"/>
      <c r="C6" s="134"/>
      <c r="D6" s="134"/>
      <c r="E6" s="136"/>
      <c r="F6" s="126"/>
      <c r="G6" s="14" t="s">
        <v>128</v>
      </c>
      <c r="H6" s="14" t="s">
        <v>101</v>
      </c>
      <c r="I6" s="14" t="s">
        <v>102</v>
      </c>
      <c r="J6" s="14" t="s">
        <v>103</v>
      </c>
      <c r="K6" s="38" t="s">
        <v>106</v>
      </c>
      <c r="L6" s="14" t="s">
        <v>107</v>
      </c>
      <c r="M6" s="14" t="s">
        <v>108</v>
      </c>
      <c r="N6" s="126"/>
      <c r="O6" s="38" t="s">
        <v>36</v>
      </c>
      <c r="P6" s="96" t="s">
        <v>116</v>
      </c>
    </row>
    <row r="7" spans="1:16" s="17" customFormat="1" ht="15">
      <c r="A7" s="61">
        <v>1</v>
      </c>
      <c r="B7" s="15">
        <v>2</v>
      </c>
      <c r="C7" s="16">
        <v>3</v>
      </c>
      <c r="D7" s="16" t="s">
        <v>118</v>
      </c>
      <c r="E7" s="16">
        <v>5</v>
      </c>
      <c r="F7" s="16" t="s">
        <v>104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57" t="s">
        <v>120</v>
      </c>
      <c r="O7" s="57">
        <v>15</v>
      </c>
      <c r="P7" s="25">
        <v>16</v>
      </c>
    </row>
    <row r="8" spans="1:16" s="50" customFormat="1" ht="34.5" customHeight="1">
      <c r="A8" s="62" t="s">
        <v>28</v>
      </c>
      <c r="B8" s="66" t="s">
        <v>86</v>
      </c>
      <c r="C8" s="55" t="s">
        <v>32</v>
      </c>
      <c r="D8" s="53">
        <f>E8+F8+N8</f>
        <v>52151602.34</v>
      </c>
      <c r="E8" s="53">
        <f>E10+E14+E15+E19+E20+E21+E26+E27+E28+E29+E30+E31+E32</f>
        <v>6059880</v>
      </c>
      <c r="F8" s="53">
        <f>G8+H8+I8+J8+K8+L8+M8</f>
        <v>46035700</v>
      </c>
      <c r="G8" s="53">
        <f aca="true" t="shared" si="0" ref="G8:P8">G10+G14+G15+G19+G20+G21+G26+G27+G28+G29+G30+G31+G32</f>
        <v>41788000</v>
      </c>
      <c r="H8" s="53">
        <f t="shared" si="0"/>
        <v>503600</v>
      </c>
      <c r="I8" s="53">
        <f t="shared" si="0"/>
        <v>3744100</v>
      </c>
      <c r="J8" s="53">
        <f t="shared" si="0"/>
        <v>0</v>
      </c>
      <c r="K8" s="53">
        <f t="shared" si="0"/>
        <v>0</v>
      </c>
      <c r="L8" s="53">
        <f t="shared" si="0"/>
        <v>0</v>
      </c>
      <c r="M8" s="53">
        <f t="shared" si="0"/>
        <v>0</v>
      </c>
      <c r="N8" s="58">
        <f>O8+P8</f>
        <v>56022.34</v>
      </c>
      <c r="O8" s="53">
        <f t="shared" si="0"/>
        <v>0</v>
      </c>
      <c r="P8" s="97">
        <f t="shared" si="0"/>
        <v>56022.34</v>
      </c>
    </row>
    <row r="9" spans="1:16" ht="15.75">
      <c r="A9" s="63"/>
      <c r="B9" s="67" t="s">
        <v>6</v>
      </c>
      <c r="C9" s="6" t="s">
        <v>32</v>
      </c>
      <c r="D9" s="53"/>
      <c r="E9" s="46"/>
      <c r="F9" s="53"/>
      <c r="G9" s="46"/>
      <c r="H9" s="46"/>
      <c r="I9" s="46"/>
      <c r="J9" s="46"/>
      <c r="K9" s="46"/>
      <c r="L9" s="46"/>
      <c r="M9" s="46"/>
      <c r="N9" s="73"/>
      <c r="O9" s="59"/>
      <c r="P9" s="47"/>
    </row>
    <row r="10" spans="1:16" s="48" customFormat="1" ht="22.5" customHeight="1">
      <c r="A10" s="64" t="s">
        <v>41</v>
      </c>
      <c r="B10" s="68" t="s">
        <v>87</v>
      </c>
      <c r="C10" s="56">
        <v>211</v>
      </c>
      <c r="D10" s="53">
        <f>E10+F10+N10</f>
        <v>31087800</v>
      </c>
      <c r="E10" s="53">
        <f>E12+E13</f>
        <v>0</v>
      </c>
      <c r="F10" s="53">
        <f>G10+H10+I10+J10+K10+L10+M10</f>
        <v>31087800</v>
      </c>
      <c r="G10" s="53">
        <f aca="true" t="shared" si="1" ref="G10:P10">G12+G13</f>
        <v>30701000</v>
      </c>
      <c r="H10" s="53">
        <f t="shared" si="1"/>
        <v>386800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8">
        <f>O10+P10</f>
        <v>0</v>
      </c>
      <c r="O10" s="53">
        <f t="shared" si="1"/>
        <v>0</v>
      </c>
      <c r="P10" s="97">
        <f t="shared" si="1"/>
        <v>0</v>
      </c>
    </row>
    <row r="11" spans="1:16" ht="15.75">
      <c r="A11" s="63"/>
      <c r="B11" s="67" t="s">
        <v>0</v>
      </c>
      <c r="C11" s="6"/>
      <c r="D11" s="53"/>
      <c r="E11" s="46"/>
      <c r="F11" s="53"/>
      <c r="G11" s="46"/>
      <c r="H11" s="46"/>
      <c r="I11" s="46"/>
      <c r="J11" s="46"/>
      <c r="K11" s="46"/>
      <c r="L11" s="46"/>
      <c r="M11" s="46"/>
      <c r="N11" s="58"/>
      <c r="O11" s="59"/>
      <c r="P11" s="47"/>
    </row>
    <row r="12" spans="1:16" ht="15.75">
      <c r="A12" s="63"/>
      <c r="B12" s="67" t="s">
        <v>100</v>
      </c>
      <c r="C12" s="6"/>
      <c r="D12" s="53">
        <f>E12+F12+N12</f>
        <v>24175800</v>
      </c>
      <c r="E12" s="46"/>
      <c r="F12" s="53">
        <f>G12+H12+I12+J12+K12+L12+M12</f>
        <v>24175800</v>
      </c>
      <c r="G12" s="103">
        <v>23789000</v>
      </c>
      <c r="H12" s="103">
        <v>386800</v>
      </c>
      <c r="I12" s="46"/>
      <c r="J12" s="46"/>
      <c r="K12" s="46"/>
      <c r="L12" s="46"/>
      <c r="M12" s="46"/>
      <c r="N12" s="58">
        <f>O12+P12</f>
        <v>0</v>
      </c>
      <c r="O12" s="59"/>
      <c r="P12" s="47"/>
    </row>
    <row r="13" spans="1:16" ht="15.75">
      <c r="A13" s="63"/>
      <c r="B13" s="67" t="s">
        <v>34</v>
      </c>
      <c r="C13" s="6"/>
      <c r="D13" s="53">
        <f>E13+F13+N13</f>
        <v>6912000</v>
      </c>
      <c r="E13" s="46"/>
      <c r="F13" s="53">
        <f>G13+H13+I13+J13+K13+L13+M13</f>
        <v>6912000</v>
      </c>
      <c r="G13" s="103">
        <v>6912000</v>
      </c>
      <c r="H13" s="46"/>
      <c r="I13" s="46"/>
      <c r="J13" s="46"/>
      <c r="K13" s="46"/>
      <c r="L13" s="46"/>
      <c r="M13" s="46"/>
      <c r="N13" s="58">
        <f>O13+P13</f>
        <v>0</v>
      </c>
      <c r="O13" s="59"/>
      <c r="P13" s="47"/>
    </row>
    <row r="14" spans="1:16" ht="24" customHeight="1">
      <c r="A14" s="63" t="s">
        <v>42</v>
      </c>
      <c r="B14" s="67" t="s">
        <v>97</v>
      </c>
      <c r="C14" s="6">
        <v>212</v>
      </c>
      <c r="D14" s="53">
        <f>E14+F14+N14</f>
        <v>0</v>
      </c>
      <c r="E14" s="46"/>
      <c r="F14" s="53">
        <f>G14+H14+I14+J14+K14+L14+M14</f>
        <v>0</v>
      </c>
      <c r="G14" s="46"/>
      <c r="H14" s="46"/>
      <c r="I14" s="46"/>
      <c r="J14" s="46"/>
      <c r="K14" s="46"/>
      <c r="L14" s="46"/>
      <c r="M14" s="46"/>
      <c r="N14" s="58">
        <f>O14+P14</f>
        <v>0</v>
      </c>
      <c r="O14" s="59"/>
      <c r="P14" s="47"/>
    </row>
    <row r="15" spans="1:16" s="48" customFormat="1" ht="24.75" customHeight="1">
      <c r="A15" s="64" t="s">
        <v>38</v>
      </c>
      <c r="B15" s="68" t="s">
        <v>88</v>
      </c>
      <c r="C15" s="56">
        <v>213</v>
      </c>
      <c r="D15" s="53">
        <f>E15+F15+N15</f>
        <v>9388400</v>
      </c>
      <c r="E15" s="53">
        <f>E17+E18</f>
        <v>0</v>
      </c>
      <c r="F15" s="53">
        <f>G15+H15+I15+J15+K15+L15+M15</f>
        <v>9388400</v>
      </c>
      <c r="G15" s="53">
        <f aca="true" t="shared" si="2" ref="G15:P15">G17+G18</f>
        <v>9271600</v>
      </c>
      <c r="H15" s="53">
        <f t="shared" si="2"/>
        <v>116800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3">
        <f t="shared" si="2"/>
        <v>0</v>
      </c>
      <c r="M15" s="53">
        <f t="shared" si="2"/>
        <v>0</v>
      </c>
      <c r="N15" s="58">
        <f>O15+P15</f>
        <v>0</v>
      </c>
      <c r="O15" s="53">
        <f t="shared" si="2"/>
        <v>0</v>
      </c>
      <c r="P15" s="97">
        <f t="shared" si="2"/>
        <v>0</v>
      </c>
    </row>
    <row r="16" spans="1:16" ht="15.75">
      <c r="A16" s="63"/>
      <c r="B16" s="67" t="s">
        <v>0</v>
      </c>
      <c r="C16" s="6"/>
      <c r="D16" s="53"/>
      <c r="E16" s="46"/>
      <c r="F16" s="53"/>
      <c r="G16" s="40"/>
      <c r="H16" s="40"/>
      <c r="I16" s="40"/>
      <c r="J16" s="40"/>
      <c r="K16" s="40"/>
      <c r="L16" s="40"/>
      <c r="M16" s="40"/>
      <c r="N16" s="58"/>
      <c r="O16" s="59"/>
      <c r="P16" s="47"/>
    </row>
    <row r="17" spans="1:16" ht="15.75">
      <c r="A17" s="63"/>
      <c r="B17" s="67" t="s">
        <v>100</v>
      </c>
      <c r="C17" s="6"/>
      <c r="D17" s="53">
        <f>E17+F17+N17</f>
        <v>7301000</v>
      </c>
      <c r="E17" s="46"/>
      <c r="F17" s="53">
        <f>G17+H17+I17+J17+K17+L17+M17</f>
        <v>7301000</v>
      </c>
      <c r="G17" s="103">
        <v>7184200</v>
      </c>
      <c r="H17" s="103">
        <v>116800</v>
      </c>
      <c r="I17" s="46"/>
      <c r="J17" s="46"/>
      <c r="K17" s="46"/>
      <c r="L17" s="46"/>
      <c r="M17" s="46"/>
      <c r="N17" s="58">
        <f>O17+P17</f>
        <v>0</v>
      </c>
      <c r="O17" s="59"/>
      <c r="P17" s="47"/>
    </row>
    <row r="18" spans="1:16" ht="15.75">
      <c r="A18" s="63"/>
      <c r="B18" s="67" t="s">
        <v>34</v>
      </c>
      <c r="C18" s="6"/>
      <c r="D18" s="53">
        <f>E18+F18+N18</f>
        <v>2087400</v>
      </c>
      <c r="E18" s="46"/>
      <c r="F18" s="53">
        <f>G18+H18+I18+J18+K18+L18+M18</f>
        <v>2087400</v>
      </c>
      <c r="G18" s="103">
        <v>2087400</v>
      </c>
      <c r="H18" s="46"/>
      <c r="I18" s="46"/>
      <c r="J18" s="46"/>
      <c r="K18" s="46"/>
      <c r="L18" s="46"/>
      <c r="M18" s="46"/>
      <c r="N18" s="58">
        <f>O18+P18</f>
        <v>0</v>
      </c>
      <c r="O18" s="59"/>
      <c r="P18" s="47"/>
    </row>
    <row r="19" spans="1:16" ht="18.75" customHeight="1">
      <c r="A19" s="63" t="s">
        <v>43</v>
      </c>
      <c r="B19" s="67" t="s">
        <v>77</v>
      </c>
      <c r="C19" s="6">
        <v>221</v>
      </c>
      <c r="D19" s="53">
        <f>E19+F19+N19</f>
        <v>248300</v>
      </c>
      <c r="E19" s="46">
        <v>248300</v>
      </c>
      <c r="F19" s="53">
        <f>G19+H19+I19+J19+K19+L19+M19</f>
        <v>0</v>
      </c>
      <c r="G19" s="46"/>
      <c r="H19" s="46"/>
      <c r="I19" s="46"/>
      <c r="J19" s="46"/>
      <c r="K19" s="46"/>
      <c r="L19" s="46"/>
      <c r="M19" s="46"/>
      <c r="N19" s="58">
        <f>O19+P19</f>
        <v>0</v>
      </c>
      <c r="O19" s="59"/>
      <c r="P19" s="47"/>
    </row>
    <row r="20" spans="1:16" ht="23.25" customHeight="1">
      <c r="A20" s="63" t="s">
        <v>44</v>
      </c>
      <c r="B20" s="67" t="s">
        <v>10</v>
      </c>
      <c r="C20" s="6">
        <v>222</v>
      </c>
      <c r="D20" s="53">
        <f>E20+F20+N20</f>
        <v>0</v>
      </c>
      <c r="E20" s="46"/>
      <c r="F20" s="53">
        <f>G20+H20+I20+J20+K20+L20+M20</f>
        <v>0</v>
      </c>
      <c r="G20" s="46"/>
      <c r="H20" s="46"/>
      <c r="I20" s="46"/>
      <c r="J20" s="46"/>
      <c r="K20" s="46"/>
      <c r="L20" s="46"/>
      <c r="M20" s="46"/>
      <c r="N20" s="58">
        <f>O20+P20</f>
        <v>0</v>
      </c>
      <c r="O20" s="59"/>
      <c r="P20" s="47"/>
    </row>
    <row r="21" spans="1:16" s="48" customFormat="1" ht="18.75" customHeight="1">
      <c r="A21" s="64" t="s">
        <v>45</v>
      </c>
      <c r="B21" s="68" t="s">
        <v>89</v>
      </c>
      <c r="C21" s="56">
        <v>223</v>
      </c>
      <c r="D21" s="53">
        <f>E21+F21+N21</f>
        <v>3490000</v>
      </c>
      <c r="E21" s="53">
        <f>E23+E24+E25</f>
        <v>3490000</v>
      </c>
      <c r="F21" s="53">
        <f>G21+H21+I21+J21+K21+L21+M21</f>
        <v>0</v>
      </c>
      <c r="G21" s="53">
        <f aca="true" t="shared" si="3" ref="G21:P21">G23+G24+G25</f>
        <v>0</v>
      </c>
      <c r="H21" s="53">
        <f t="shared" si="3"/>
        <v>0</v>
      </c>
      <c r="I21" s="53">
        <f t="shared" si="3"/>
        <v>0</v>
      </c>
      <c r="J21" s="53">
        <f t="shared" si="3"/>
        <v>0</v>
      </c>
      <c r="K21" s="53">
        <f t="shared" si="3"/>
        <v>0</v>
      </c>
      <c r="L21" s="53">
        <f t="shared" si="3"/>
        <v>0</v>
      </c>
      <c r="M21" s="53">
        <f t="shared" si="3"/>
        <v>0</v>
      </c>
      <c r="N21" s="58">
        <f>O21+P21</f>
        <v>0</v>
      </c>
      <c r="O21" s="53">
        <f t="shared" si="3"/>
        <v>0</v>
      </c>
      <c r="P21" s="97">
        <f t="shared" si="3"/>
        <v>0</v>
      </c>
    </row>
    <row r="22" spans="1:16" ht="15.75">
      <c r="A22" s="63"/>
      <c r="B22" s="67" t="s">
        <v>0</v>
      </c>
      <c r="C22" s="6"/>
      <c r="D22" s="53"/>
      <c r="E22" s="46"/>
      <c r="F22" s="53"/>
      <c r="G22" s="46"/>
      <c r="H22" s="46"/>
      <c r="I22" s="46"/>
      <c r="J22" s="46"/>
      <c r="K22" s="46"/>
      <c r="L22" s="46"/>
      <c r="M22" s="46"/>
      <c r="N22" s="58"/>
      <c r="O22" s="59"/>
      <c r="P22" s="47"/>
    </row>
    <row r="23" spans="1:16" ht="15.75">
      <c r="A23" s="63"/>
      <c r="B23" s="67" t="s">
        <v>11</v>
      </c>
      <c r="C23" s="6"/>
      <c r="D23" s="53">
        <f aca="true" t="shared" si="4" ref="D23:D32">E23+F23+N23</f>
        <v>2416400</v>
      </c>
      <c r="E23" s="103">
        <v>2416400</v>
      </c>
      <c r="F23" s="53">
        <f aca="true" t="shared" si="5" ref="F23:F32">G23+H23+I23+J23+K23+L23+M23</f>
        <v>0</v>
      </c>
      <c r="G23" s="46"/>
      <c r="H23" s="46"/>
      <c r="I23" s="46"/>
      <c r="J23" s="46"/>
      <c r="K23" s="46"/>
      <c r="L23" s="46"/>
      <c r="M23" s="46"/>
      <c r="N23" s="58">
        <f aca="true" t="shared" si="6" ref="N23:N32">O23+P23</f>
        <v>0</v>
      </c>
      <c r="O23" s="59"/>
      <c r="P23" s="47"/>
    </row>
    <row r="24" spans="1:16" ht="15.75">
      <c r="A24" s="63"/>
      <c r="B24" s="67" t="s">
        <v>12</v>
      </c>
      <c r="C24" s="6"/>
      <c r="D24" s="53">
        <f t="shared" si="4"/>
        <v>1002000</v>
      </c>
      <c r="E24" s="103">
        <v>1002000</v>
      </c>
      <c r="F24" s="53">
        <f t="shared" si="5"/>
        <v>0</v>
      </c>
      <c r="G24" s="46"/>
      <c r="H24" s="46"/>
      <c r="I24" s="46"/>
      <c r="J24" s="46"/>
      <c r="K24" s="46"/>
      <c r="L24" s="46"/>
      <c r="M24" s="46"/>
      <c r="N24" s="58">
        <f t="shared" si="6"/>
        <v>0</v>
      </c>
      <c r="O24" s="59"/>
      <c r="P24" s="47"/>
    </row>
    <row r="25" spans="1:16" ht="15.75">
      <c r="A25" s="63"/>
      <c r="B25" s="67" t="s">
        <v>13</v>
      </c>
      <c r="C25" s="6"/>
      <c r="D25" s="53">
        <f t="shared" si="4"/>
        <v>71600</v>
      </c>
      <c r="E25" s="103">
        <v>71600</v>
      </c>
      <c r="F25" s="53">
        <f t="shared" si="5"/>
        <v>0</v>
      </c>
      <c r="G25" s="46"/>
      <c r="H25" s="46"/>
      <c r="I25" s="46"/>
      <c r="J25" s="46"/>
      <c r="K25" s="46"/>
      <c r="L25" s="46"/>
      <c r="M25" s="46"/>
      <c r="N25" s="58">
        <f t="shared" si="6"/>
        <v>0</v>
      </c>
      <c r="O25" s="59"/>
      <c r="P25" s="47"/>
    </row>
    <row r="26" spans="1:16" ht="24.75" customHeight="1">
      <c r="A26" s="63" t="s">
        <v>46</v>
      </c>
      <c r="B26" s="67" t="s">
        <v>14</v>
      </c>
      <c r="C26" s="6">
        <v>224</v>
      </c>
      <c r="D26" s="53">
        <f t="shared" si="4"/>
        <v>0</v>
      </c>
      <c r="E26" s="46"/>
      <c r="F26" s="53">
        <f t="shared" si="5"/>
        <v>0</v>
      </c>
      <c r="G26" s="46"/>
      <c r="H26" s="46"/>
      <c r="I26" s="46"/>
      <c r="J26" s="46"/>
      <c r="K26" s="46"/>
      <c r="L26" s="46"/>
      <c r="M26" s="46"/>
      <c r="N26" s="58">
        <f t="shared" si="6"/>
        <v>0</v>
      </c>
      <c r="O26" s="59"/>
      <c r="P26" s="47"/>
    </row>
    <row r="27" spans="1:16" ht="24" customHeight="1">
      <c r="A27" s="63" t="s">
        <v>47</v>
      </c>
      <c r="B27" s="67" t="s">
        <v>15</v>
      </c>
      <c r="C27" s="6">
        <v>225</v>
      </c>
      <c r="D27" s="53">
        <f t="shared" si="4"/>
        <v>276000</v>
      </c>
      <c r="E27" s="103">
        <v>276000</v>
      </c>
      <c r="F27" s="53">
        <f t="shared" si="5"/>
        <v>0</v>
      </c>
      <c r="G27" s="46"/>
      <c r="H27" s="46"/>
      <c r="I27" s="46"/>
      <c r="J27" s="46"/>
      <c r="K27" s="46"/>
      <c r="L27" s="46"/>
      <c r="M27" s="46"/>
      <c r="N27" s="58">
        <f t="shared" si="6"/>
        <v>0</v>
      </c>
      <c r="O27" s="59"/>
      <c r="P27" s="47"/>
    </row>
    <row r="28" spans="1:16" ht="22.5" customHeight="1">
      <c r="A28" s="63" t="s">
        <v>48</v>
      </c>
      <c r="B28" s="67" t="s">
        <v>16</v>
      </c>
      <c r="C28" s="6">
        <v>226</v>
      </c>
      <c r="D28" s="53">
        <f>E28+F28+N28</f>
        <v>4769102.34</v>
      </c>
      <c r="E28" s="103">
        <v>968980</v>
      </c>
      <c r="F28" s="53">
        <f t="shared" si="5"/>
        <v>3744100</v>
      </c>
      <c r="G28" s="46"/>
      <c r="H28" s="46"/>
      <c r="I28" s="103">
        <v>3744100</v>
      </c>
      <c r="J28" s="46"/>
      <c r="K28" s="46"/>
      <c r="L28" s="46"/>
      <c r="M28" s="46"/>
      <c r="N28" s="58">
        <f t="shared" si="6"/>
        <v>56022.34</v>
      </c>
      <c r="O28" s="59"/>
      <c r="P28" s="47">
        <v>56022.34</v>
      </c>
    </row>
    <row r="29" spans="1:16" ht="23.25" customHeight="1">
      <c r="A29" s="63" t="s">
        <v>49</v>
      </c>
      <c r="B29" s="67" t="s">
        <v>78</v>
      </c>
      <c r="C29" s="6">
        <v>262</v>
      </c>
      <c r="D29" s="53">
        <f t="shared" si="4"/>
        <v>0</v>
      </c>
      <c r="E29" s="103"/>
      <c r="F29" s="53">
        <f t="shared" si="5"/>
        <v>0</v>
      </c>
      <c r="G29" s="46"/>
      <c r="H29" s="46"/>
      <c r="I29" s="46"/>
      <c r="J29" s="46"/>
      <c r="K29" s="46"/>
      <c r="L29" s="46"/>
      <c r="M29" s="46"/>
      <c r="N29" s="58">
        <f t="shared" si="6"/>
        <v>0</v>
      </c>
      <c r="O29" s="59"/>
      <c r="P29" s="47"/>
    </row>
    <row r="30" spans="1:16" ht="21" customHeight="1">
      <c r="A30" s="63" t="s">
        <v>50</v>
      </c>
      <c r="B30" s="67" t="s">
        <v>17</v>
      </c>
      <c r="C30" s="6">
        <v>290</v>
      </c>
      <c r="D30" s="53">
        <f t="shared" si="4"/>
        <v>816600</v>
      </c>
      <c r="E30" s="103">
        <v>816600</v>
      </c>
      <c r="F30" s="53">
        <f t="shared" si="5"/>
        <v>0</v>
      </c>
      <c r="G30" s="46"/>
      <c r="H30" s="46"/>
      <c r="I30" s="46"/>
      <c r="J30" s="46"/>
      <c r="K30" s="46"/>
      <c r="L30" s="46"/>
      <c r="M30" s="46"/>
      <c r="N30" s="58">
        <f t="shared" si="6"/>
        <v>0</v>
      </c>
      <c r="O30" s="47"/>
      <c r="P30" s="47"/>
    </row>
    <row r="31" spans="1:16" ht="24" customHeight="1">
      <c r="A31" s="63" t="s">
        <v>51</v>
      </c>
      <c r="B31" s="67" t="s">
        <v>18</v>
      </c>
      <c r="C31" s="6">
        <v>310</v>
      </c>
      <c r="D31" s="53">
        <f t="shared" si="4"/>
        <v>1915400</v>
      </c>
      <c r="E31" s="103">
        <v>100000</v>
      </c>
      <c r="F31" s="53">
        <f t="shared" si="5"/>
        <v>1815400</v>
      </c>
      <c r="G31" s="103">
        <v>1815400</v>
      </c>
      <c r="H31" s="46"/>
      <c r="I31" s="46"/>
      <c r="J31" s="46"/>
      <c r="K31" s="46"/>
      <c r="L31" s="46"/>
      <c r="M31" s="46"/>
      <c r="N31" s="58">
        <f t="shared" si="6"/>
        <v>0</v>
      </c>
      <c r="O31" s="59"/>
      <c r="P31" s="47"/>
    </row>
    <row r="32" spans="1:16" ht="22.5" customHeight="1" thickBot="1">
      <c r="A32" s="65" t="s">
        <v>52</v>
      </c>
      <c r="B32" s="69" t="s">
        <v>35</v>
      </c>
      <c r="C32" s="24">
        <v>340</v>
      </c>
      <c r="D32" s="54">
        <f t="shared" si="4"/>
        <v>160000</v>
      </c>
      <c r="E32" s="103">
        <v>160000</v>
      </c>
      <c r="F32" s="54">
        <f t="shared" si="5"/>
        <v>0</v>
      </c>
      <c r="G32" s="49"/>
      <c r="H32" s="49"/>
      <c r="I32" s="49"/>
      <c r="J32" s="49"/>
      <c r="K32" s="49"/>
      <c r="L32" s="49"/>
      <c r="M32" s="49"/>
      <c r="N32" s="98">
        <f t="shared" si="6"/>
        <v>0</v>
      </c>
      <c r="O32" s="60"/>
      <c r="P32" s="52"/>
    </row>
  </sheetData>
  <sheetProtection/>
  <mergeCells count="11">
    <mergeCell ref="A2:M2"/>
    <mergeCell ref="E5:E6"/>
    <mergeCell ref="F5:F6"/>
    <mergeCell ref="E4:P4"/>
    <mergeCell ref="O5:P5"/>
    <mergeCell ref="N5:N6"/>
    <mergeCell ref="A4:A6"/>
    <mergeCell ref="G5:M5"/>
    <mergeCell ref="B4:B6"/>
    <mergeCell ref="C4:C6"/>
    <mergeCell ref="D4:D6"/>
  </mergeCells>
  <printOptions/>
  <pageMargins left="0.1968503937007874" right="0.1968503937007874" top="0.1968503937007874" bottom="0.1968503937007874" header="0.1968503937007874" footer="0.2362204724409449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SheetLayoutView="75" zoomScalePageLayoutView="0" workbookViewId="0" topLeftCell="B1">
      <selection activeCell="F26" sqref="F26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3.8515625" style="0" customWidth="1"/>
    <col min="5" max="5" width="14.7109375" style="0" customWidth="1"/>
    <col min="6" max="6" width="14.00390625" style="0" customWidth="1"/>
    <col min="7" max="7" width="15.8515625" style="0" customWidth="1"/>
    <col min="8" max="8" width="16.28125" style="0" customWidth="1"/>
    <col min="9" max="9" width="13.00390625" style="0" customWidth="1"/>
    <col min="10" max="10" width="16.7109375" style="0" customWidth="1"/>
    <col min="11" max="11" width="14.28125" style="0" customWidth="1"/>
    <col min="12" max="12" width="14.421875" style="0" customWidth="1"/>
    <col min="13" max="13" width="9.7109375" style="0" customWidth="1"/>
    <col min="14" max="15" width="13.57421875" style="0" customWidth="1"/>
  </cols>
  <sheetData>
    <row r="1" ht="15.75">
      <c r="A1" s="1"/>
    </row>
    <row r="2" spans="1:8" s="36" customFormat="1" ht="17.25" customHeight="1">
      <c r="A2" s="33" t="s">
        <v>80</v>
      </c>
      <c r="B2" s="149" t="s">
        <v>93</v>
      </c>
      <c r="C2" s="150"/>
      <c r="D2" s="150"/>
      <c r="E2" s="150"/>
      <c r="F2" s="150"/>
      <c r="G2" s="150"/>
      <c r="H2" s="150"/>
    </row>
    <row r="3" spans="1:17" s="36" customFormat="1" ht="11.25" customHeight="1" thickBot="1">
      <c r="A3" s="33"/>
      <c r="B3" s="34"/>
      <c r="C3" s="35"/>
      <c r="D3" s="35"/>
      <c r="E3" s="35"/>
      <c r="F3" s="35"/>
      <c r="G3" s="35"/>
      <c r="H3" s="35"/>
      <c r="Q3" t="s">
        <v>113</v>
      </c>
    </row>
    <row r="4" spans="1:17" ht="13.5" customHeight="1">
      <c r="A4" s="132" t="s">
        <v>22</v>
      </c>
      <c r="B4" s="121" t="s">
        <v>2</v>
      </c>
      <c r="C4" s="121" t="s">
        <v>3</v>
      </c>
      <c r="D4" s="145" t="s">
        <v>21</v>
      </c>
      <c r="E4" s="145" t="s">
        <v>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spans="1:17" ht="15" customHeight="1">
      <c r="A5" s="133"/>
      <c r="B5" s="134"/>
      <c r="C5" s="134"/>
      <c r="D5" s="151"/>
      <c r="E5" s="152" t="s">
        <v>94</v>
      </c>
      <c r="F5" s="148" t="s">
        <v>4</v>
      </c>
      <c r="G5" s="148"/>
      <c r="H5" s="138" t="s">
        <v>84</v>
      </c>
      <c r="I5" s="147" t="s">
        <v>4</v>
      </c>
      <c r="J5" s="147"/>
      <c r="K5" s="138" t="s">
        <v>85</v>
      </c>
      <c r="L5" s="147" t="s">
        <v>4</v>
      </c>
      <c r="M5" s="147"/>
      <c r="N5" s="140" t="s">
        <v>5</v>
      </c>
      <c r="O5" s="142" t="s">
        <v>4</v>
      </c>
      <c r="P5" s="143"/>
      <c r="Q5" s="144"/>
    </row>
    <row r="6" spans="1:17" ht="78" customHeight="1">
      <c r="A6" s="133"/>
      <c r="B6" s="134"/>
      <c r="C6" s="134"/>
      <c r="D6" s="151"/>
      <c r="E6" s="153"/>
      <c r="F6" s="74" t="s">
        <v>105</v>
      </c>
      <c r="G6" s="75"/>
      <c r="H6" s="139"/>
      <c r="I6" s="75" t="s">
        <v>105</v>
      </c>
      <c r="J6" s="75"/>
      <c r="K6" s="139"/>
      <c r="L6" s="76"/>
      <c r="M6" s="76"/>
      <c r="N6" s="141"/>
      <c r="O6" s="74" t="s">
        <v>36</v>
      </c>
      <c r="P6" s="74" t="s">
        <v>116</v>
      </c>
      <c r="Q6" s="77" t="s">
        <v>117</v>
      </c>
    </row>
    <row r="7" spans="1:17" s="17" customFormat="1" ht="15">
      <c r="A7" s="15">
        <v>1</v>
      </c>
      <c r="B7" s="16">
        <v>2</v>
      </c>
      <c r="C7" s="16">
        <v>3</v>
      </c>
      <c r="D7" s="78" t="s">
        <v>119</v>
      </c>
      <c r="E7" s="78" t="s">
        <v>95</v>
      </c>
      <c r="F7" s="16">
        <v>6</v>
      </c>
      <c r="G7" s="16">
        <v>7</v>
      </c>
      <c r="H7" s="16" t="s">
        <v>96</v>
      </c>
      <c r="I7" s="16">
        <v>9</v>
      </c>
      <c r="J7" s="16">
        <v>10</v>
      </c>
      <c r="K7" s="16" t="s">
        <v>83</v>
      </c>
      <c r="L7" s="16">
        <v>12</v>
      </c>
      <c r="M7" s="16">
        <v>13</v>
      </c>
      <c r="N7" s="57" t="s">
        <v>121</v>
      </c>
      <c r="O7" s="57">
        <v>15</v>
      </c>
      <c r="P7" s="16">
        <v>16</v>
      </c>
      <c r="Q7" s="25">
        <v>17</v>
      </c>
    </row>
    <row r="8" spans="1:17" ht="34.5" customHeight="1">
      <c r="A8" s="79" t="s">
        <v>33</v>
      </c>
      <c r="B8" s="80" t="s">
        <v>90</v>
      </c>
      <c r="C8" s="56" t="s">
        <v>32</v>
      </c>
      <c r="D8" s="53">
        <f>E8+H8+K8+N8</f>
        <v>0</v>
      </c>
      <c r="E8" s="53">
        <f>F8+G8</f>
        <v>0</v>
      </c>
      <c r="F8" s="53">
        <f>F10+F11+F12+F13+F14+F15+F20+F21+F22+F23+F24+F25+F26</f>
        <v>0</v>
      </c>
      <c r="G8" s="53">
        <f>G10+G11+G12+G13+G14+G15+G20+G21+G22+G23+G24+G25+G26</f>
        <v>0</v>
      </c>
      <c r="H8" s="53">
        <f>I8+J8</f>
        <v>0</v>
      </c>
      <c r="I8" s="53">
        <f>I10+I11+I12+I13+I14+I15+I20+I21+I22+I23+I24+I25+I26</f>
        <v>0</v>
      </c>
      <c r="J8" s="53">
        <f>J10+J11+J12+J13+J14+J15+J20+J21+J22+J23+J24+J25+J26</f>
        <v>0</v>
      </c>
      <c r="K8" s="53">
        <f>L8+M8</f>
        <v>0</v>
      </c>
      <c r="L8" s="53">
        <f>L10+L11+L12+L13+L14+L15+L20+L21+L22+L23+L24+L25+L26</f>
        <v>0</v>
      </c>
      <c r="M8" s="53">
        <f>M10+M11+M12+M13+M14+M15+M20+M21+M22+M23+M24+M25+M26</f>
        <v>0</v>
      </c>
      <c r="N8" s="53">
        <f>O8+P8+Q8</f>
        <v>0</v>
      </c>
      <c r="O8" s="53">
        <f>O10+O11+O12+O13+O14+O15+O20+O21+O22+O23+O24+O25+O26</f>
        <v>0</v>
      </c>
      <c r="P8" s="53">
        <f>P10+P11+P12+P13+P14+P15+P20+P21+P22+P23+P24+P25+P26</f>
        <v>0</v>
      </c>
      <c r="Q8" s="97">
        <f>Q10+Q11+Q12+Q13+Q14+Q15+Q20+Q21+Q22+Q23+Q24+Q25+Q26</f>
        <v>0</v>
      </c>
    </row>
    <row r="9" spans="1:17" ht="15.75">
      <c r="A9" s="7"/>
      <c r="B9" s="5" t="s">
        <v>6</v>
      </c>
      <c r="C9" s="6" t="s">
        <v>32</v>
      </c>
      <c r="D9" s="53"/>
      <c r="E9" s="53"/>
      <c r="F9" s="40"/>
      <c r="G9" s="40"/>
      <c r="H9" s="53"/>
      <c r="I9" s="46"/>
      <c r="J9" s="46"/>
      <c r="K9" s="89"/>
      <c r="L9" s="46"/>
      <c r="M9" s="46"/>
      <c r="N9" s="90"/>
      <c r="O9" s="91"/>
      <c r="P9" s="91"/>
      <c r="Q9" s="92"/>
    </row>
    <row r="10" spans="1:17" ht="22.5" customHeight="1">
      <c r="A10" s="7" t="s">
        <v>53</v>
      </c>
      <c r="B10" s="5" t="s">
        <v>7</v>
      </c>
      <c r="C10" s="6">
        <v>211</v>
      </c>
      <c r="D10" s="53">
        <f aca="true" t="shared" si="0" ref="D10:D15">E10+H10+K10+N10</f>
        <v>0</v>
      </c>
      <c r="E10" s="53">
        <f aca="true" t="shared" si="1" ref="E10:E15">F10+G10</f>
        <v>0</v>
      </c>
      <c r="F10" s="40"/>
      <c r="G10" s="40"/>
      <c r="H10" s="53">
        <f aca="true" t="shared" si="2" ref="H10:H15">I10+J10</f>
        <v>0</v>
      </c>
      <c r="I10" s="40"/>
      <c r="J10" s="40"/>
      <c r="K10" s="53">
        <f aca="true" t="shared" si="3" ref="K10:K15">L10+M10</f>
        <v>0</v>
      </c>
      <c r="L10" s="40"/>
      <c r="M10" s="40"/>
      <c r="N10" s="53">
        <f aca="true" t="shared" si="4" ref="N10:N15">O10+P10+Q10</f>
        <v>0</v>
      </c>
      <c r="O10" s="91"/>
      <c r="P10" s="91"/>
      <c r="Q10" s="92"/>
    </row>
    <row r="11" spans="1:17" ht="19.5" customHeight="1">
      <c r="A11" s="7" t="s">
        <v>54</v>
      </c>
      <c r="B11" s="5" t="s">
        <v>8</v>
      </c>
      <c r="C11" s="6">
        <v>212</v>
      </c>
      <c r="D11" s="53">
        <f t="shared" si="0"/>
        <v>0</v>
      </c>
      <c r="E11" s="53">
        <f t="shared" si="1"/>
        <v>0</v>
      </c>
      <c r="F11" s="40"/>
      <c r="G11" s="40"/>
      <c r="H11" s="53">
        <f t="shared" si="2"/>
        <v>0</v>
      </c>
      <c r="I11" s="40"/>
      <c r="J11" s="40"/>
      <c r="K11" s="53">
        <f t="shared" si="3"/>
        <v>0</v>
      </c>
      <c r="L11" s="40"/>
      <c r="M11" s="40"/>
      <c r="N11" s="53">
        <f t="shared" si="4"/>
        <v>0</v>
      </c>
      <c r="O11" s="91"/>
      <c r="P11" s="91"/>
      <c r="Q11" s="92"/>
    </row>
    <row r="12" spans="1:17" ht="24.75" customHeight="1">
      <c r="A12" s="7" t="s">
        <v>55</v>
      </c>
      <c r="B12" s="5" t="s">
        <v>9</v>
      </c>
      <c r="C12" s="6">
        <v>213</v>
      </c>
      <c r="D12" s="53">
        <f t="shared" si="0"/>
        <v>0</v>
      </c>
      <c r="E12" s="53">
        <f t="shared" si="1"/>
        <v>0</v>
      </c>
      <c r="F12" s="40"/>
      <c r="G12" s="40"/>
      <c r="H12" s="53">
        <f t="shared" si="2"/>
        <v>0</v>
      </c>
      <c r="I12" s="40"/>
      <c r="J12" s="40"/>
      <c r="K12" s="53">
        <f t="shared" si="3"/>
        <v>0</v>
      </c>
      <c r="L12" s="40"/>
      <c r="M12" s="40"/>
      <c r="N12" s="53">
        <f t="shared" si="4"/>
        <v>0</v>
      </c>
      <c r="O12" s="91"/>
      <c r="P12" s="91"/>
      <c r="Q12" s="92"/>
    </row>
    <row r="13" spans="1:17" ht="22.5" customHeight="1">
      <c r="A13" s="7" t="s">
        <v>56</v>
      </c>
      <c r="B13" s="5" t="s">
        <v>77</v>
      </c>
      <c r="C13" s="6">
        <v>221</v>
      </c>
      <c r="D13" s="53">
        <f t="shared" si="0"/>
        <v>0</v>
      </c>
      <c r="E13" s="53">
        <f t="shared" si="1"/>
        <v>0</v>
      </c>
      <c r="F13" s="40"/>
      <c r="G13" s="40"/>
      <c r="H13" s="53">
        <f t="shared" si="2"/>
        <v>0</v>
      </c>
      <c r="I13" s="40"/>
      <c r="J13" s="40"/>
      <c r="K13" s="53">
        <f t="shared" si="3"/>
        <v>0</v>
      </c>
      <c r="L13" s="40"/>
      <c r="M13" s="40"/>
      <c r="N13" s="53">
        <f t="shared" si="4"/>
        <v>0</v>
      </c>
      <c r="O13" s="91"/>
      <c r="P13" s="91"/>
      <c r="Q13" s="92"/>
    </row>
    <row r="14" spans="1:17" ht="23.25" customHeight="1">
      <c r="A14" s="7" t="s">
        <v>57</v>
      </c>
      <c r="B14" s="5" t="s">
        <v>10</v>
      </c>
      <c r="C14" s="6">
        <v>222</v>
      </c>
      <c r="D14" s="53">
        <f t="shared" si="0"/>
        <v>0</v>
      </c>
      <c r="E14" s="53">
        <f t="shared" si="1"/>
        <v>0</v>
      </c>
      <c r="F14" s="40"/>
      <c r="G14" s="40"/>
      <c r="H14" s="53">
        <f t="shared" si="2"/>
        <v>0</v>
      </c>
      <c r="I14" s="40"/>
      <c r="J14" s="40"/>
      <c r="K14" s="53">
        <f t="shared" si="3"/>
        <v>0</v>
      </c>
      <c r="L14" s="40"/>
      <c r="M14" s="40"/>
      <c r="N14" s="53">
        <f t="shared" si="4"/>
        <v>0</v>
      </c>
      <c r="O14" s="91"/>
      <c r="P14" s="91"/>
      <c r="Q14" s="92"/>
    </row>
    <row r="15" spans="1:17" ht="18.75" customHeight="1">
      <c r="A15" s="81" t="s">
        <v>58</v>
      </c>
      <c r="B15" s="82" t="s">
        <v>89</v>
      </c>
      <c r="C15" s="56">
        <v>223</v>
      </c>
      <c r="D15" s="53">
        <f t="shared" si="0"/>
        <v>0</v>
      </c>
      <c r="E15" s="53">
        <f t="shared" si="1"/>
        <v>0</v>
      </c>
      <c r="F15" s="53">
        <f>F17+F18+F19</f>
        <v>0</v>
      </c>
      <c r="G15" s="53">
        <f>G17+G18+G19</f>
        <v>0</v>
      </c>
      <c r="H15" s="53">
        <f t="shared" si="2"/>
        <v>0</v>
      </c>
      <c r="I15" s="53">
        <f>I17+I18+I19</f>
        <v>0</v>
      </c>
      <c r="J15" s="53">
        <f>J17+J18+J19</f>
        <v>0</v>
      </c>
      <c r="K15" s="53">
        <f t="shared" si="3"/>
        <v>0</v>
      </c>
      <c r="L15" s="53">
        <f>L17+L18+L19</f>
        <v>0</v>
      </c>
      <c r="M15" s="53">
        <f>M17+M18+M19</f>
        <v>0</v>
      </c>
      <c r="N15" s="53">
        <f t="shared" si="4"/>
        <v>0</v>
      </c>
      <c r="O15" s="53">
        <f>O17+O18+O19</f>
        <v>0</v>
      </c>
      <c r="P15" s="53">
        <f>P17+P18+P19</f>
        <v>0</v>
      </c>
      <c r="Q15" s="97">
        <f>Q17+Q18+Q19</f>
        <v>0</v>
      </c>
    </row>
    <row r="16" spans="1:17" ht="15.75">
      <c r="A16" s="7"/>
      <c r="B16" s="5" t="s">
        <v>0</v>
      </c>
      <c r="C16" s="6"/>
      <c r="D16" s="53"/>
      <c r="E16" s="53"/>
      <c r="F16" s="40"/>
      <c r="G16" s="40"/>
      <c r="H16" s="53"/>
      <c r="I16" s="40"/>
      <c r="J16" s="46"/>
      <c r="K16" s="89"/>
      <c r="L16" s="46"/>
      <c r="M16" s="46"/>
      <c r="N16" s="90"/>
      <c r="O16" s="91"/>
      <c r="P16" s="91"/>
      <c r="Q16" s="92"/>
    </row>
    <row r="17" spans="1:17" ht="15.75">
      <c r="A17" s="7"/>
      <c r="B17" s="5" t="s">
        <v>11</v>
      </c>
      <c r="C17" s="6"/>
      <c r="D17" s="53">
        <f aca="true" t="shared" si="5" ref="D17:D26">E17+H17+K17+N17</f>
        <v>0</v>
      </c>
      <c r="E17" s="53">
        <f aca="true" t="shared" si="6" ref="E17:E26">F17+G17</f>
        <v>0</v>
      </c>
      <c r="F17" s="40"/>
      <c r="G17" s="40"/>
      <c r="H17" s="53">
        <f aca="true" t="shared" si="7" ref="H17:H26">I17+J17</f>
        <v>0</v>
      </c>
      <c r="I17" s="40"/>
      <c r="J17" s="40"/>
      <c r="K17" s="53">
        <f aca="true" t="shared" si="8" ref="K17:K26">L17+M17</f>
        <v>0</v>
      </c>
      <c r="L17" s="40"/>
      <c r="M17" s="40"/>
      <c r="N17" s="53">
        <f aca="true" t="shared" si="9" ref="N17:N26">O17+P17+Q17</f>
        <v>0</v>
      </c>
      <c r="O17" s="91"/>
      <c r="P17" s="91"/>
      <c r="Q17" s="92"/>
    </row>
    <row r="18" spans="1:17" ht="15.75">
      <c r="A18" s="7"/>
      <c r="B18" s="5" t="s">
        <v>12</v>
      </c>
      <c r="C18" s="6"/>
      <c r="D18" s="53">
        <f t="shared" si="5"/>
        <v>0</v>
      </c>
      <c r="E18" s="53">
        <f t="shared" si="6"/>
        <v>0</v>
      </c>
      <c r="F18" s="40"/>
      <c r="G18" s="40"/>
      <c r="H18" s="53">
        <f t="shared" si="7"/>
        <v>0</v>
      </c>
      <c r="I18" s="40"/>
      <c r="J18" s="40"/>
      <c r="K18" s="53">
        <f t="shared" si="8"/>
        <v>0</v>
      </c>
      <c r="L18" s="40"/>
      <c r="M18" s="40"/>
      <c r="N18" s="53">
        <f t="shared" si="9"/>
        <v>0</v>
      </c>
      <c r="O18" s="91"/>
      <c r="P18" s="91"/>
      <c r="Q18" s="92"/>
    </row>
    <row r="19" spans="1:17" ht="15.75">
      <c r="A19" s="7"/>
      <c r="B19" s="5" t="s">
        <v>13</v>
      </c>
      <c r="C19" s="6"/>
      <c r="D19" s="53">
        <f t="shared" si="5"/>
        <v>0</v>
      </c>
      <c r="E19" s="53">
        <f t="shared" si="6"/>
        <v>0</v>
      </c>
      <c r="F19" s="40"/>
      <c r="G19" s="40"/>
      <c r="H19" s="53">
        <f t="shared" si="7"/>
        <v>0</v>
      </c>
      <c r="I19" s="40"/>
      <c r="J19" s="40"/>
      <c r="K19" s="53">
        <f t="shared" si="8"/>
        <v>0</v>
      </c>
      <c r="L19" s="40"/>
      <c r="M19" s="40"/>
      <c r="N19" s="53">
        <f t="shared" si="9"/>
        <v>0</v>
      </c>
      <c r="O19" s="91"/>
      <c r="P19" s="91"/>
      <c r="Q19" s="92"/>
    </row>
    <row r="20" spans="1:17" ht="24.75" customHeight="1">
      <c r="A20" s="7" t="s">
        <v>59</v>
      </c>
      <c r="B20" s="5" t="s">
        <v>14</v>
      </c>
      <c r="C20" s="6">
        <v>224</v>
      </c>
      <c r="D20" s="53">
        <f t="shared" si="5"/>
        <v>0</v>
      </c>
      <c r="E20" s="53">
        <f t="shared" si="6"/>
        <v>0</v>
      </c>
      <c r="F20" s="40"/>
      <c r="G20" s="40"/>
      <c r="H20" s="53">
        <f t="shared" si="7"/>
        <v>0</v>
      </c>
      <c r="I20" s="40"/>
      <c r="J20" s="40"/>
      <c r="K20" s="53">
        <f t="shared" si="8"/>
        <v>0</v>
      </c>
      <c r="L20" s="40"/>
      <c r="M20" s="40"/>
      <c r="N20" s="53">
        <f t="shared" si="9"/>
        <v>0</v>
      </c>
      <c r="O20" s="91"/>
      <c r="P20" s="91"/>
      <c r="Q20" s="92"/>
    </row>
    <row r="21" spans="1:17" ht="24" customHeight="1">
      <c r="A21" s="7" t="s">
        <v>60</v>
      </c>
      <c r="B21" s="5" t="s">
        <v>15</v>
      </c>
      <c r="C21" s="6">
        <v>225</v>
      </c>
      <c r="D21" s="53">
        <f t="shared" si="5"/>
        <v>0</v>
      </c>
      <c r="E21" s="53">
        <f>F21+G21</f>
        <v>0</v>
      </c>
      <c r="F21" s="40"/>
      <c r="G21" s="40"/>
      <c r="H21" s="53">
        <f t="shared" si="7"/>
        <v>0</v>
      </c>
      <c r="I21" s="40"/>
      <c r="J21" s="40"/>
      <c r="K21" s="53">
        <f t="shared" si="8"/>
        <v>0</v>
      </c>
      <c r="L21" s="40"/>
      <c r="M21" s="40"/>
      <c r="N21" s="53">
        <f t="shared" si="9"/>
        <v>0</v>
      </c>
      <c r="O21" s="103"/>
      <c r="P21" s="91"/>
      <c r="Q21" s="92"/>
    </row>
    <row r="22" spans="1:17" ht="22.5" customHeight="1">
      <c r="A22" s="7" t="s">
        <v>61</v>
      </c>
      <c r="B22" s="5" t="s">
        <v>16</v>
      </c>
      <c r="C22" s="6">
        <v>226</v>
      </c>
      <c r="D22" s="53">
        <f t="shared" si="5"/>
        <v>0</v>
      </c>
      <c r="E22" s="53">
        <f t="shared" si="6"/>
        <v>0</v>
      </c>
      <c r="F22" s="40"/>
      <c r="G22" s="40"/>
      <c r="H22" s="53">
        <f t="shared" si="7"/>
        <v>0</v>
      </c>
      <c r="I22" s="40"/>
      <c r="J22" s="40"/>
      <c r="K22" s="53">
        <f t="shared" si="8"/>
        <v>0</v>
      </c>
      <c r="L22" s="40"/>
      <c r="M22" s="40"/>
      <c r="N22" s="53">
        <f t="shared" si="9"/>
        <v>0</v>
      </c>
      <c r="O22" s="91"/>
      <c r="P22" s="91"/>
      <c r="Q22" s="92"/>
    </row>
    <row r="23" spans="1:17" ht="24" customHeight="1">
      <c r="A23" s="7" t="s">
        <v>62</v>
      </c>
      <c r="B23" s="5" t="s">
        <v>78</v>
      </c>
      <c r="C23" s="6">
        <v>262</v>
      </c>
      <c r="D23" s="53">
        <f t="shared" si="5"/>
        <v>0</v>
      </c>
      <c r="E23" s="53">
        <f t="shared" si="6"/>
        <v>0</v>
      </c>
      <c r="F23" s="40"/>
      <c r="G23" s="40"/>
      <c r="H23" s="53">
        <f t="shared" si="7"/>
        <v>0</v>
      </c>
      <c r="I23" s="40"/>
      <c r="J23" s="40"/>
      <c r="K23" s="53">
        <f t="shared" si="8"/>
        <v>0</v>
      </c>
      <c r="L23" s="40"/>
      <c r="M23" s="40"/>
      <c r="N23" s="53">
        <f t="shared" si="9"/>
        <v>0</v>
      </c>
      <c r="O23" s="91"/>
      <c r="P23" s="91"/>
      <c r="Q23" s="92"/>
    </row>
    <row r="24" spans="1:17" ht="24.75" customHeight="1">
      <c r="A24" s="7" t="s">
        <v>63</v>
      </c>
      <c r="B24" s="5" t="s">
        <v>17</v>
      </c>
      <c r="C24" s="6">
        <v>290</v>
      </c>
      <c r="D24" s="53">
        <f t="shared" si="5"/>
        <v>0</v>
      </c>
      <c r="E24" s="53">
        <f t="shared" si="6"/>
        <v>0</v>
      </c>
      <c r="F24" s="40"/>
      <c r="G24" s="40"/>
      <c r="H24" s="53">
        <f t="shared" si="7"/>
        <v>0</v>
      </c>
      <c r="I24" s="40"/>
      <c r="J24" s="40"/>
      <c r="K24" s="53">
        <f t="shared" si="8"/>
        <v>0</v>
      </c>
      <c r="L24" s="40"/>
      <c r="M24" s="40"/>
      <c r="N24" s="53">
        <f t="shared" si="9"/>
        <v>0</v>
      </c>
      <c r="O24" s="91"/>
      <c r="P24" s="91"/>
      <c r="Q24" s="92"/>
    </row>
    <row r="25" spans="1:17" ht="22.5" customHeight="1">
      <c r="A25" s="7" t="s">
        <v>64</v>
      </c>
      <c r="B25" s="5" t="s">
        <v>79</v>
      </c>
      <c r="C25" s="6">
        <v>310</v>
      </c>
      <c r="D25" s="53">
        <f t="shared" si="5"/>
        <v>0</v>
      </c>
      <c r="E25" s="53">
        <f t="shared" si="6"/>
        <v>0</v>
      </c>
      <c r="F25" s="40"/>
      <c r="G25" s="40"/>
      <c r="H25" s="53">
        <f t="shared" si="7"/>
        <v>0</v>
      </c>
      <c r="I25" s="40"/>
      <c r="J25" s="40"/>
      <c r="K25" s="53">
        <f t="shared" si="8"/>
        <v>0</v>
      </c>
      <c r="L25" s="40"/>
      <c r="M25" s="40"/>
      <c r="N25" s="53">
        <f t="shared" si="9"/>
        <v>0</v>
      </c>
      <c r="O25" s="91"/>
      <c r="P25" s="91"/>
      <c r="Q25" s="92"/>
    </row>
    <row r="26" spans="1:17" ht="22.5" customHeight="1" thickBot="1">
      <c r="A26" s="22" t="s">
        <v>65</v>
      </c>
      <c r="B26" s="23" t="s">
        <v>35</v>
      </c>
      <c r="C26" s="24">
        <v>340</v>
      </c>
      <c r="D26" s="54">
        <f t="shared" si="5"/>
        <v>0</v>
      </c>
      <c r="E26" s="54">
        <f t="shared" si="6"/>
        <v>0</v>
      </c>
      <c r="F26" s="93"/>
      <c r="G26" s="93"/>
      <c r="H26" s="54">
        <f t="shared" si="7"/>
        <v>0</v>
      </c>
      <c r="I26" s="93"/>
      <c r="J26" s="93"/>
      <c r="K26" s="54">
        <f t="shared" si="8"/>
        <v>0</v>
      </c>
      <c r="L26" s="93"/>
      <c r="M26" s="93"/>
      <c r="N26" s="54">
        <f t="shared" si="9"/>
        <v>0</v>
      </c>
      <c r="O26" s="94"/>
      <c r="P26" s="94"/>
      <c r="Q26" s="95"/>
    </row>
  </sheetData>
  <sheetProtection/>
  <mergeCells count="14">
    <mergeCell ref="B2:H2"/>
    <mergeCell ref="A4:A6"/>
    <mergeCell ref="B4:B6"/>
    <mergeCell ref="C4:C6"/>
    <mergeCell ref="D4:D6"/>
    <mergeCell ref="E5:E6"/>
    <mergeCell ref="K5:K6"/>
    <mergeCell ref="N5:N6"/>
    <mergeCell ref="O5:Q5"/>
    <mergeCell ref="E4:Q4"/>
    <mergeCell ref="L5:M5"/>
    <mergeCell ref="H5:H6"/>
    <mergeCell ref="F5:G5"/>
    <mergeCell ref="I5:J5"/>
  </mergeCells>
  <printOptions/>
  <pageMargins left="0.1968503937007874" right="0.1968503937007874" top="0.19" bottom="0.19" header="0.19" footer="0.23"/>
  <pageSetup horizontalDpi="600" verticalDpi="600" orientation="landscape" paperSize="9" scale="56" r:id="rId1"/>
  <colBreaks count="1" manualBreakCount="1">
    <brk id="17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zoomScaleSheetLayoutView="75" workbookViewId="0" topLeftCell="A1">
      <selection activeCell="D16" sqref="D16:D25"/>
    </sheetView>
  </sheetViews>
  <sheetFormatPr defaultColWidth="9.140625" defaultRowHeight="12.75"/>
  <cols>
    <col min="1" max="1" width="7.140625" style="0" customWidth="1"/>
    <col min="2" max="2" width="49.28125" style="0" customWidth="1"/>
    <col min="3" max="3" width="12.7109375" style="0" customWidth="1"/>
    <col min="4" max="4" width="15.421875" style="83" customWidth="1"/>
    <col min="5" max="5" width="12.8515625" style="0" customWidth="1"/>
    <col min="6" max="6" width="12.28125" style="0" customWidth="1"/>
    <col min="7" max="7" width="12.57421875" style="0" customWidth="1"/>
    <col min="8" max="8" width="14.57421875" style="0" customWidth="1"/>
    <col min="9" max="9" width="15.421875" style="83" customWidth="1"/>
    <col min="10" max="10" width="11.8515625" style="0" customWidth="1"/>
    <col min="11" max="11" width="12.28125" style="0" customWidth="1"/>
    <col min="12" max="12" width="12.57421875" style="0" customWidth="1"/>
    <col min="13" max="13" width="14.57421875" style="0" customWidth="1"/>
  </cols>
  <sheetData>
    <row r="1" ht="15.75">
      <c r="A1" s="1"/>
    </row>
    <row r="2" spans="1:8" s="36" customFormat="1" ht="17.25" customHeight="1">
      <c r="A2" s="33" t="s">
        <v>66</v>
      </c>
      <c r="B2" s="149" t="s">
        <v>39</v>
      </c>
      <c r="C2" s="150"/>
      <c r="D2" s="150"/>
      <c r="E2" s="150"/>
      <c r="F2" s="150"/>
      <c r="G2" s="150"/>
      <c r="H2" s="150"/>
    </row>
    <row r="3" spans="1:13" ht="17.25" customHeight="1" thickBot="1">
      <c r="A3" s="11"/>
      <c r="B3" s="31"/>
      <c r="C3" s="32"/>
      <c r="D3" s="84"/>
      <c r="E3" s="32"/>
      <c r="F3" s="32"/>
      <c r="G3" s="32"/>
      <c r="I3" s="84"/>
      <c r="J3" s="32"/>
      <c r="K3" s="32"/>
      <c r="L3" s="32"/>
      <c r="M3" s="37" t="s">
        <v>113</v>
      </c>
    </row>
    <row r="4" spans="1:13" ht="15" customHeight="1">
      <c r="A4" s="132" t="s">
        <v>22</v>
      </c>
      <c r="B4" s="121" t="s">
        <v>2</v>
      </c>
      <c r="C4" s="121" t="s">
        <v>3</v>
      </c>
      <c r="D4" s="156" t="s">
        <v>21</v>
      </c>
      <c r="E4" s="121" t="s">
        <v>4</v>
      </c>
      <c r="F4" s="121"/>
      <c r="G4" s="121"/>
      <c r="H4" s="121"/>
      <c r="I4" s="156" t="s">
        <v>123</v>
      </c>
      <c r="J4" s="121" t="s">
        <v>4</v>
      </c>
      <c r="K4" s="121"/>
      <c r="L4" s="121"/>
      <c r="M4" s="122"/>
    </row>
    <row r="5" spans="1:13" ht="108" customHeight="1">
      <c r="A5" s="133"/>
      <c r="B5" s="134"/>
      <c r="C5" s="134"/>
      <c r="D5" s="157"/>
      <c r="E5" s="39" t="s">
        <v>109</v>
      </c>
      <c r="F5" s="14" t="s">
        <v>110</v>
      </c>
      <c r="G5" s="14" t="s">
        <v>111</v>
      </c>
      <c r="H5" s="14" t="s">
        <v>112</v>
      </c>
      <c r="I5" s="157"/>
      <c r="J5" s="39" t="s">
        <v>109</v>
      </c>
      <c r="K5" s="14" t="s">
        <v>110</v>
      </c>
      <c r="L5" s="14" t="s">
        <v>111</v>
      </c>
      <c r="M5" s="99" t="s">
        <v>112</v>
      </c>
    </row>
    <row r="6" spans="1:13" ht="31.5">
      <c r="A6" s="3">
        <v>1</v>
      </c>
      <c r="B6" s="4">
        <v>2</v>
      </c>
      <c r="C6" s="4">
        <v>3</v>
      </c>
      <c r="D6" s="85" t="s">
        <v>127</v>
      </c>
      <c r="E6" s="4">
        <v>5</v>
      </c>
      <c r="F6" s="4">
        <v>6</v>
      </c>
      <c r="G6" s="4">
        <v>7</v>
      </c>
      <c r="H6" s="4">
        <v>8</v>
      </c>
      <c r="I6" s="85" t="s">
        <v>122</v>
      </c>
      <c r="J6" s="4">
        <v>10</v>
      </c>
      <c r="K6" s="4">
        <v>11</v>
      </c>
      <c r="L6" s="4">
        <v>12</v>
      </c>
      <c r="M6" s="100">
        <v>13</v>
      </c>
    </row>
    <row r="7" spans="1:13" s="88" customFormat="1" ht="49.5" customHeight="1">
      <c r="A7" s="79" t="s">
        <v>66</v>
      </c>
      <c r="B7" s="80" t="s">
        <v>37</v>
      </c>
      <c r="C7" s="56" t="s">
        <v>32</v>
      </c>
      <c r="D7" s="53">
        <f>E7+F7+G7+H7+I7</f>
        <v>1083600</v>
      </c>
      <c r="E7" s="53">
        <f>E9+E10+E11+E12+E13+E14+E19+E20+E21+E22+E23+E24+E25</f>
        <v>1077000</v>
      </c>
      <c r="F7" s="53">
        <f>F9+F10+F11+F12+F13+F14+F19+F20+F21+F22+F23+F24+F25</f>
        <v>0</v>
      </c>
      <c r="G7" s="53">
        <f>G9+G10+G11+G12+G13+G14+G19+G20+G21+G22+G23+G24+G25</f>
        <v>0</v>
      </c>
      <c r="H7" s="53">
        <f>H9+H10+H11+H12+H13+H14+H19+H20+H21+H22+H23+H24+H25</f>
        <v>0</v>
      </c>
      <c r="I7" s="53">
        <f>J7+K7+L7+M7</f>
        <v>6600</v>
      </c>
      <c r="J7" s="53">
        <f>J9+J10+J11+J12+J13+J14+J19+J20+J21+J22+J23+J24+J25</f>
        <v>6600</v>
      </c>
      <c r="K7" s="53">
        <f>K9+K10+K11+K12+K13+K14+K19+K20+K21+K22+K23+K24+K25</f>
        <v>0</v>
      </c>
      <c r="L7" s="53">
        <f>L9+L10+L11+L12+L13+L14+L19+L20+L21+L22+L23+L24+L25</f>
        <v>0</v>
      </c>
      <c r="M7" s="97">
        <f>M9+M10+M11+M12+M13+M14+M19+M20+M21+M22+M23+M24+M25</f>
        <v>0</v>
      </c>
    </row>
    <row r="8" spans="1:13" ht="15.75">
      <c r="A8" s="7"/>
      <c r="B8" s="5" t="s">
        <v>6</v>
      </c>
      <c r="C8" s="6" t="s">
        <v>32</v>
      </c>
      <c r="D8" s="53"/>
      <c r="E8" s="40"/>
      <c r="F8" s="40"/>
      <c r="G8" s="40"/>
      <c r="H8" s="40"/>
      <c r="I8" s="53"/>
      <c r="J8" s="40"/>
      <c r="K8" s="40"/>
      <c r="L8" s="40"/>
      <c r="M8" s="101"/>
    </row>
    <row r="9" spans="1:13" ht="22.5" customHeight="1">
      <c r="A9" s="7" t="s">
        <v>67</v>
      </c>
      <c r="B9" s="5" t="s">
        <v>7</v>
      </c>
      <c r="C9" s="6">
        <v>211</v>
      </c>
      <c r="D9" s="53">
        <f aca="true" t="shared" si="0" ref="D9:D18">E9+F9+G9+H9</f>
        <v>496160</v>
      </c>
      <c r="E9" s="103">
        <v>496160</v>
      </c>
      <c r="F9" s="40"/>
      <c r="G9" s="40"/>
      <c r="H9" s="40"/>
      <c r="I9" s="53">
        <f aca="true" t="shared" si="1" ref="I9:I14">J9+K9+L9+M9</f>
        <v>6600</v>
      </c>
      <c r="J9" s="40">
        <v>6600</v>
      </c>
      <c r="K9" s="40"/>
      <c r="L9" s="40"/>
      <c r="M9" s="101"/>
    </row>
    <row r="10" spans="1:13" ht="19.5" customHeight="1">
      <c r="A10" s="7" t="s">
        <v>68</v>
      </c>
      <c r="B10" s="5" t="s">
        <v>8</v>
      </c>
      <c r="C10" s="6">
        <v>212</v>
      </c>
      <c r="D10" s="53">
        <f t="shared" si="0"/>
        <v>0</v>
      </c>
      <c r="E10" s="103"/>
      <c r="F10" s="40"/>
      <c r="G10" s="40"/>
      <c r="H10" s="40"/>
      <c r="I10" s="53">
        <f t="shared" si="1"/>
        <v>0</v>
      </c>
      <c r="J10" s="40"/>
      <c r="K10" s="40"/>
      <c r="L10" s="40"/>
      <c r="M10" s="101"/>
    </row>
    <row r="11" spans="1:13" ht="24.75" customHeight="1">
      <c r="A11" s="7" t="s">
        <v>69</v>
      </c>
      <c r="B11" s="5" t="s">
        <v>9</v>
      </c>
      <c r="C11" s="6">
        <v>213</v>
      </c>
      <c r="D11" s="53">
        <f t="shared" si="0"/>
        <v>149840</v>
      </c>
      <c r="E11" s="103">
        <v>149840</v>
      </c>
      <c r="F11" s="40"/>
      <c r="G11" s="40"/>
      <c r="H11" s="40"/>
      <c r="I11" s="53">
        <f t="shared" si="1"/>
        <v>0</v>
      </c>
      <c r="J11" s="40"/>
      <c r="K11" s="40"/>
      <c r="L11" s="40"/>
      <c r="M11" s="101"/>
    </row>
    <row r="12" spans="1:13" ht="22.5" customHeight="1">
      <c r="A12" s="7" t="s">
        <v>70</v>
      </c>
      <c r="B12" s="5" t="s">
        <v>77</v>
      </c>
      <c r="C12" s="6">
        <v>221</v>
      </c>
      <c r="D12" s="53">
        <f t="shared" si="0"/>
        <v>1000</v>
      </c>
      <c r="E12" s="103">
        <v>1000</v>
      </c>
      <c r="F12" s="40"/>
      <c r="G12" s="40"/>
      <c r="H12" s="40"/>
      <c r="I12" s="53">
        <f t="shared" si="1"/>
        <v>0</v>
      </c>
      <c r="J12" s="40"/>
      <c r="K12" s="40"/>
      <c r="L12" s="40"/>
      <c r="M12" s="101"/>
    </row>
    <row r="13" spans="1:13" ht="23.25" customHeight="1">
      <c r="A13" s="7" t="s">
        <v>71</v>
      </c>
      <c r="B13" s="5" t="s">
        <v>10</v>
      </c>
      <c r="C13" s="6">
        <v>222</v>
      </c>
      <c r="D13" s="53">
        <f t="shared" si="0"/>
        <v>0</v>
      </c>
      <c r="E13" s="40"/>
      <c r="F13" s="40"/>
      <c r="G13" s="40"/>
      <c r="H13" s="40"/>
      <c r="I13" s="53">
        <f t="shared" si="1"/>
        <v>0</v>
      </c>
      <c r="J13" s="40"/>
      <c r="K13" s="40"/>
      <c r="L13" s="40"/>
      <c r="M13" s="101"/>
    </row>
    <row r="14" spans="1:13" s="88" customFormat="1" ht="18.75" customHeight="1">
      <c r="A14" s="81" t="s">
        <v>72</v>
      </c>
      <c r="B14" s="82" t="s">
        <v>89</v>
      </c>
      <c r="C14" s="56">
        <v>223</v>
      </c>
      <c r="D14" s="53">
        <f t="shared" si="0"/>
        <v>161000</v>
      </c>
      <c r="E14" s="53">
        <f>E16+E17+E18</f>
        <v>161000</v>
      </c>
      <c r="F14" s="53">
        <f>F16+F17+F18</f>
        <v>0</v>
      </c>
      <c r="G14" s="53">
        <f>G16+G17+G18</f>
        <v>0</v>
      </c>
      <c r="H14" s="53">
        <f>H16+H17+H18</f>
        <v>0</v>
      </c>
      <c r="I14" s="53">
        <f t="shared" si="1"/>
        <v>0</v>
      </c>
      <c r="J14" s="53">
        <f>J16+J17+J18</f>
        <v>0</v>
      </c>
      <c r="K14" s="53">
        <f>K16+K17+K18</f>
        <v>0</v>
      </c>
      <c r="L14" s="53">
        <f>L16+L17+L18</f>
        <v>0</v>
      </c>
      <c r="M14" s="97">
        <f>M16+M17+M18</f>
        <v>0</v>
      </c>
    </row>
    <row r="15" spans="1:13" ht="15.75">
      <c r="A15" s="7"/>
      <c r="B15" s="5" t="s">
        <v>0</v>
      </c>
      <c r="C15" s="6"/>
      <c r="D15" s="53"/>
      <c r="E15" s="40"/>
      <c r="F15" s="40"/>
      <c r="G15" s="40"/>
      <c r="H15" s="40"/>
      <c r="I15" s="53"/>
      <c r="J15" s="40"/>
      <c r="K15" s="40"/>
      <c r="L15" s="40"/>
      <c r="M15" s="101"/>
    </row>
    <row r="16" spans="1:13" ht="15.75">
      <c r="A16" s="7"/>
      <c r="B16" s="5" t="s">
        <v>11</v>
      </c>
      <c r="C16" s="6"/>
      <c r="D16" s="53">
        <f t="shared" si="0"/>
        <v>161000</v>
      </c>
      <c r="E16" s="40">
        <v>161000</v>
      </c>
      <c r="F16" s="40"/>
      <c r="G16" s="40"/>
      <c r="H16" s="40"/>
      <c r="I16" s="53">
        <f>J16+K16+L16+M16</f>
        <v>0</v>
      </c>
      <c r="J16" s="40"/>
      <c r="K16" s="40"/>
      <c r="L16" s="40"/>
      <c r="M16" s="101"/>
    </row>
    <row r="17" spans="1:13" ht="15.75">
      <c r="A17" s="7"/>
      <c r="B17" s="5" t="s">
        <v>12</v>
      </c>
      <c r="C17" s="6"/>
      <c r="D17" s="53">
        <f t="shared" si="0"/>
        <v>0</v>
      </c>
      <c r="E17" s="40"/>
      <c r="F17" s="40"/>
      <c r="G17" s="40"/>
      <c r="H17" s="40"/>
      <c r="I17" s="53">
        <f>J17+K17+L17+M17</f>
        <v>0</v>
      </c>
      <c r="J17" s="40"/>
      <c r="K17" s="40"/>
      <c r="L17" s="40"/>
      <c r="M17" s="101"/>
    </row>
    <row r="18" spans="1:13" ht="15.75">
      <c r="A18" s="7"/>
      <c r="B18" s="5" t="s">
        <v>13</v>
      </c>
      <c r="C18" s="6"/>
      <c r="D18" s="53">
        <f t="shared" si="0"/>
        <v>0</v>
      </c>
      <c r="E18" s="40"/>
      <c r="F18" s="40"/>
      <c r="G18" s="40"/>
      <c r="H18" s="40"/>
      <c r="I18" s="53">
        <f>J18+K18+L18+M18</f>
        <v>0</v>
      </c>
      <c r="J18" s="40"/>
      <c r="K18" s="40"/>
      <c r="L18" s="40"/>
      <c r="M18" s="101"/>
    </row>
    <row r="19" spans="1:13" ht="24.75" customHeight="1">
      <c r="A19" s="7" t="s">
        <v>81</v>
      </c>
      <c r="B19" s="5" t="s">
        <v>14</v>
      </c>
      <c r="C19" s="6">
        <v>224</v>
      </c>
      <c r="D19" s="53">
        <f aca="true" t="shared" si="2" ref="D19:D25">E19+F19+G19+H19</f>
        <v>0</v>
      </c>
      <c r="E19" s="40"/>
      <c r="F19" s="40"/>
      <c r="G19" s="40"/>
      <c r="H19" s="40"/>
      <c r="I19" s="53">
        <f aca="true" t="shared" si="3" ref="I19:I25">J19+K19+L19+M19</f>
        <v>0</v>
      </c>
      <c r="J19" s="40"/>
      <c r="K19" s="40"/>
      <c r="L19" s="40"/>
      <c r="M19" s="101"/>
    </row>
    <row r="20" spans="1:13" ht="24" customHeight="1">
      <c r="A20" s="7" t="s">
        <v>73</v>
      </c>
      <c r="B20" s="5" t="s">
        <v>15</v>
      </c>
      <c r="C20" s="6">
        <v>225</v>
      </c>
      <c r="D20" s="53">
        <f t="shared" si="2"/>
        <v>10000</v>
      </c>
      <c r="E20" s="103">
        <v>10000</v>
      </c>
      <c r="F20" s="40"/>
      <c r="G20" s="40"/>
      <c r="H20" s="40"/>
      <c r="I20" s="53">
        <f t="shared" si="3"/>
        <v>0</v>
      </c>
      <c r="J20" s="40"/>
      <c r="K20" s="40"/>
      <c r="L20" s="40"/>
      <c r="M20" s="101"/>
    </row>
    <row r="21" spans="1:13" ht="22.5" customHeight="1">
      <c r="A21" s="7" t="s">
        <v>74</v>
      </c>
      <c r="B21" s="5" t="s">
        <v>16</v>
      </c>
      <c r="C21" s="6">
        <v>226</v>
      </c>
      <c r="D21" s="53">
        <f t="shared" si="2"/>
        <v>10000</v>
      </c>
      <c r="E21" s="103">
        <v>10000</v>
      </c>
      <c r="F21" s="40"/>
      <c r="G21" s="40"/>
      <c r="H21" s="40"/>
      <c r="I21" s="53">
        <f t="shared" si="3"/>
        <v>0</v>
      </c>
      <c r="J21" s="40"/>
      <c r="K21" s="40"/>
      <c r="L21" s="40"/>
      <c r="M21" s="101"/>
    </row>
    <row r="22" spans="1:13" ht="24" customHeight="1">
      <c r="A22" s="7" t="s">
        <v>75</v>
      </c>
      <c r="B22" s="5" t="s">
        <v>78</v>
      </c>
      <c r="C22" s="6">
        <v>262</v>
      </c>
      <c r="D22" s="53">
        <f t="shared" si="2"/>
        <v>0</v>
      </c>
      <c r="E22" s="103"/>
      <c r="F22" s="40"/>
      <c r="G22" s="40"/>
      <c r="H22" s="40"/>
      <c r="I22" s="53">
        <f t="shared" si="3"/>
        <v>0</v>
      </c>
      <c r="J22" s="40"/>
      <c r="K22" s="40"/>
      <c r="L22" s="40"/>
      <c r="M22" s="101"/>
    </row>
    <row r="23" spans="1:13" ht="24.75" customHeight="1">
      <c r="A23" s="7" t="s">
        <v>76</v>
      </c>
      <c r="B23" s="5" t="s">
        <v>17</v>
      </c>
      <c r="C23" s="6">
        <v>290</v>
      </c>
      <c r="D23" s="53">
        <f t="shared" si="2"/>
        <v>9000</v>
      </c>
      <c r="E23" s="103">
        <v>9000</v>
      </c>
      <c r="F23" s="40"/>
      <c r="G23" s="40"/>
      <c r="H23" s="40"/>
      <c r="I23" s="53">
        <f t="shared" si="3"/>
        <v>0</v>
      </c>
      <c r="J23" s="40"/>
      <c r="K23" s="40"/>
      <c r="L23" s="40"/>
      <c r="M23" s="101"/>
    </row>
    <row r="24" spans="1:13" ht="22.5" customHeight="1">
      <c r="A24" s="7" t="s">
        <v>82</v>
      </c>
      <c r="B24" s="5" t="s">
        <v>79</v>
      </c>
      <c r="C24" s="6">
        <v>310</v>
      </c>
      <c r="D24" s="53">
        <f t="shared" si="2"/>
        <v>180000</v>
      </c>
      <c r="E24" s="103">
        <v>180000</v>
      </c>
      <c r="F24" s="40"/>
      <c r="G24" s="40"/>
      <c r="H24" s="40"/>
      <c r="I24" s="53">
        <f t="shared" si="3"/>
        <v>0</v>
      </c>
      <c r="J24" s="40"/>
      <c r="K24" s="40"/>
      <c r="L24" s="40"/>
      <c r="M24" s="101"/>
    </row>
    <row r="25" spans="1:13" ht="22.5" customHeight="1" thickBot="1">
      <c r="A25" s="22" t="s">
        <v>91</v>
      </c>
      <c r="B25" s="23" t="s">
        <v>35</v>
      </c>
      <c r="C25" s="24">
        <v>340</v>
      </c>
      <c r="D25" s="54">
        <f t="shared" si="2"/>
        <v>60000</v>
      </c>
      <c r="E25" s="105">
        <v>60000</v>
      </c>
      <c r="F25" s="93"/>
      <c r="G25" s="93"/>
      <c r="H25" s="93"/>
      <c r="I25" s="54">
        <f t="shared" si="3"/>
        <v>0</v>
      </c>
      <c r="J25" s="93"/>
      <c r="K25" s="93"/>
      <c r="L25" s="93"/>
      <c r="M25" s="102"/>
    </row>
    <row r="26" spans="1:13" ht="22.5" customHeight="1" thickBot="1">
      <c r="A26" s="18"/>
      <c r="B26" s="19"/>
      <c r="C26" s="20"/>
      <c r="D26" s="86"/>
      <c r="E26" s="21"/>
      <c r="F26" s="21"/>
      <c r="G26" s="21"/>
      <c r="H26" s="21"/>
      <c r="I26" s="86"/>
      <c r="J26" s="21"/>
      <c r="K26" s="21"/>
      <c r="L26" s="21"/>
      <c r="M26" s="21"/>
    </row>
    <row r="27" spans="1:13" ht="13.5" customHeight="1">
      <c r="A27" s="123" t="s">
        <v>22</v>
      </c>
      <c r="B27" s="110" t="s">
        <v>2</v>
      </c>
      <c r="C27" s="110" t="s">
        <v>3</v>
      </c>
      <c r="D27" s="158" t="s">
        <v>21</v>
      </c>
      <c r="E27" s="121" t="s">
        <v>4</v>
      </c>
      <c r="F27" s="121"/>
      <c r="G27" s="121"/>
      <c r="H27" s="122"/>
      <c r="I27" s="158"/>
      <c r="J27" s="121"/>
      <c r="K27" s="121"/>
      <c r="L27" s="121"/>
      <c r="M27" s="122"/>
    </row>
    <row r="28" spans="1:13" ht="15" customHeight="1">
      <c r="A28" s="124"/>
      <c r="B28" s="111"/>
      <c r="C28" s="111"/>
      <c r="D28" s="159"/>
      <c r="E28" s="118" t="s">
        <v>36</v>
      </c>
      <c r="F28" s="118" t="s">
        <v>114</v>
      </c>
      <c r="G28" s="120" t="s">
        <v>84</v>
      </c>
      <c r="H28" s="119" t="s">
        <v>85</v>
      </c>
      <c r="I28" s="159"/>
      <c r="J28" s="118"/>
      <c r="K28" s="118"/>
      <c r="L28" s="120"/>
      <c r="M28" s="119"/>
    </row>
    <row r="29" spans="1:13" ht="78" customHeight="1">
      <c r="A29" s="124"/>
      <c r="B29" s="111"/>
      <c r="C29" s="111"/>
      <c r="D29" s="159"/>
      <c r="E29" s="118"/>
      <c r="F29" s="118"/>
      <c r="G29" s="120"/>
      <c r="H29" s="119"/>
      <c r="I29" s="159"/>
      <c r="J29" s="118"/>
      <c r="K29" s="118"/>
      <c r="L29" s="120"/>
      <c r="M29" s="119"/>
    </row>
    <row r="30" spans="1:13" s="17" customFormat="1" ht="15.75" thickBot="1">
      <c r="A30" s="15">
        <v>1</v>
      </c>
      <c r="B30" s="16">
        <v>2</v>
      </c>
      <c r="C30" s="16">
        <v>3</v>
      </c>
      <c r="D30" s="78">
        <v>4</v>
      </c>
      <c r="E30" s="16">
        <v>5</v>
      </c>
      <c r="F30" s="16">
        <v>6</v>
      </c>
      <c r="G30" s="16">
        <v>7</v>
      </c>
      <c r="H30" s="25">
        <v>8</v>
      </c>
      <c r="I30" s="78"/>
      <c r="J30" s="16"/>
      <c r="K30" s="16"/>
      <c r="L30" s="16"/>
      <c r="M30" s="25"/>
    </row>
    <row r="31" spans="1:13" ht="33.75" customHeight="1" thickBot="1">
      <c r="A31" s="29"/>
      <c r="B31" s="30" t="s">
        <v>30</v>
      </c>
      <c r="C31" s="8" t="s">
        <v>32</v>
      </c>
      <c r="D31" s="87"/>
      <c r="E31" s="9"/>
      <c r="F31" s="9"/>
      <c r="G31" s="9"/>
      <c r="H31" s="10"/>
      <c r="I31" s="87"/>
      <c r="J31" s="9"/>
      <c r="K31" s="9"/>
      <c r="L31" s="9"/>
      <c r="M31" s="10"/>
    </row>
    <row r="32" ht="15.75">
      <c r="A32" s="2"/>
    </row>
    <row r="33" spans="1:9" ht="13.5">
      <c r="A33" s="154" t="s">
        <v>124</v>
      </c>
      <c r="B33" s="155"/>
      <c r="C33" s="155"/>
      <c r="D33" s="155"/>
      <c r="E33" s="155"/>
      <c r="F33" s="155"/>
      <c r="G33" s="155"/>
      <c r="H33" s="155"/>
      <c r="I33"/>
    </row>
    <row r="34" spans="1:9" ht="13.5">
      <c r="A34" s="154" t="s">
        <v>40</v>
      </c>
      <c r="B34" s="155"/>
      <c r="C34" s="155"/>
      <c r="D34" s="155"/>
      <c r="E34" s="155"/>
      <c r="F34" s="155"/>
      <c r="G34" s="155"/>
      <c r="H34" s="155"/>
      <c r="I34"/>
    </row>
    <row r="35" spans="1:9" ht="13.5">
      <c r="A35" s="154" t="s">
        <v>125</v>
      </c>
      <c r="B35" s="155"/>
      <c r="C35" s="155"/>
      <c r="D35" s="155"/>
      <c r="E35" s="155"/>
      <c r="F35" s="155"/>
      <c r="G35" s="155"/>
      <c r="H35" s="155"/>
      <c r="I35"/>
    </row>
    <row r="36" spans="1:9" ht="13.5">
      <c r="A36" s="154" t="s">
        <v>40</v>
      </c>
      <c r="B36" s="155"/>
      <c r="C36" s="155"/>
      <c r="D36" s="155"/>
      <c r="E36" s="155"/>
      <c r="F36" s="155"/>
      <c r="G36" s="155"/>
      <c r="H36" s="155"/>
      <c r="I36"/>
    </row>
    <row r="37" spans="1:9" ht="13.5">
      <c r="A37" s="154" t="s">
        <v>126</v>
      </c>
      <c r="B37" s="155"/>
      <c r="C37" s="155"/>
      <c r="D37" s="155"/>
      <c r="E37" s="155"/>
      <c r="F37" s="155"/>
      <c r="G37" s="155"/>
      <c r="H37" s="155"/>
      <c r="I37"/>
    </row>
    <row r="38" spans="1:9" ht="13.5">
      <c r="A38" s="154" t="s">
        <v>40</v>
      </c>
      <c r="B38" s="155"/>
      <c r="C38" s="155"/>
      <c r="D38" s="155"/>
      <c r="E38" s="155"/>
      <c r="F38" s="155"/>
      <c r="G38" s="155"/>
      <c r="H38" s="155"/>
      <c r="I38"/>
    </row>
    <row r="39" spans="1:9" ht="13.5">
      <c r="A39" s="154" t="s">
        <v>19</v>
      </c>
      <c r="B39" s="155"/>
      <c r="C39" s="155"/>
      <c r="D39" s="155"/>
      <c r="E39" s="155"/>
      <c r="F39" s="155"/>
      <c r="G39" s="155"/>
      <c r="H39" s="155"/>
      <c r="I39"/>
    </row>
    <row r="40" spans="1:9" ht="13.5">
      <c r="A40" s="154" t="s">
        <v>20</v>
      </c>
      <c r="B40" s="155"/>
      <c r="C40" s="155"/>
      <c r="D40" s="155"/>
      <c r="E40" s="155"/>
      <c r="F40" s="155"/>
      <c r="G40" s="155"/>
      <c r="H40" s="155"/>
      <c r="I40"/>
    </row>
    <row r="41" ht="14.25">
      <c r="A41" s="17" t="s">
        <v>92</v>
      </c>
    </row>
  </sheetData>
  <sheetProtection/>
  <mergeCells count="31">
    <mergeCell ref="J4:M4"/>
    <mergeCell ref="I27:I29"/>
    <mergeCell ref="J27:M27"/>
    <mergeCell ref="J28:J29"/>
    <mergeCell ref="K28:K29"/>
    <mergeCell ref="L28:L29"/>
    <mergeCell ref="M28:M29"/>
    <mergeCell ref="I4:I5"/>
    <mergeCell ref="E27:H27"/>
    <mergeCell ref="E28:E29"/>
    <mergeCell ref="G28:G29"/>
    <mergeCell ref="H28:H29"/>
    <mergeCell ref="F28:F29"/>
    <mergeCell ref="A27:A29"/>
    <mergeCell ref="B27:B29"/>
    <mergeCell ref="C27:C29"/>
    <mergeCell ref="D27:D29"/>
    <mergeCell ref="B2:H2"/>
    <mergeCell ref="A4:A5"/>
    <mergeCell ref="B4:B5"/>
    <mergeCell ref="C4:C5"/>
    <mergeCell ref="D4:D5"/>
    <mergeCell ref="E4:H4"/>
    <mergeCell ref="A39:H39"/>
    <mergeCell ref="A40:H40"/>
    <mergeCell ref="A33:H33"/>
    <mergeCell ref="A34:H34"/>
    <mergeCell ref="A35:H35"/>
    <mergeCell ref="A36:H36"/>
    <mergeCell ref="A37:H37"/>
    <mergeCell ref="A38:H38"/>
  </mergeCells>
  <printOptions/>
  <pageMargins left="0.7874015748031497" right="0.1968503937007874" top="0.1968503937007874" bottom="0.1968503937007874" header="0.1968503937007874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Дрокова НЛ</cp:lastModifiedBy>
  <cp:lastPrinted>2017-02-06T10:25:46Z</cp:lastPrinted>
  <dcterms:created xsi:type="dcterms:W3CDTF">1996-10-08T23:32:33Z</dcterms:created>
  <dcterms:modified xsi:type="dcterms:W3CDTF">2017-02-21T07:16:41Z</dcterms:modified>
  <cp:category/>
  <cp:version/>
  <cp:contentType/>
  <cp:contentStatus/>
</cp:coreProperties>
</file>